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elgar\Desktop\Información Solicitada\"/>
    </mc:Choice>
  </mc:AlternateContent>
  <bookViews>
    <workbookView xWindow="0" yWindow="0" windowWidth="28800" windowHeight="12210"/>
  </bookViews>
  <sheets>
    <sheet name="DICIEMBRE" sheetId="1" r:id="rId1"/>
  </sheets>
  <definedNames>
    <definedName name="_xlnm.Print_Area" localSheetId="0">DICIEMBRE!$B$1:$AC$41</definedName>
    <definedName name="_xlnm.Print_Titles" localSheetId="0">DICIEMBRE!$13:$13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0" i="1" l="1"/>
  <c r="T40" i="1"/>
  <c r="O40" i="1"/>
  <c r="Z40" i="1" s="1"/>
  <c r="AA40" i="1" s="1"/>
  <c r="AA39" i="1"/>
  <c r="Z39" i="1"/>
  <c r="Y39" i="1"/>
  <c r="T39" i="1"/>
  <c r="O39" i="1"/>
  <c r="T38" i="1"/>
  <c r="Z38" i="1" s="1"/>
  <c r="AA38" i="1" s="1"/>
  <c r="Y37" i="1"/>
  <c r="T37" i="1"/>
  <c r="O37" i="1"/>
  <c r="O14" i="1" s="1"/>
  <c r="Y36" i="1"/>
  <c r="Z36" i="1" s="1"/>
  <c r="AA36" i="1" s="1"/>
  <c r="T36" i="1"/>
  <c r="O36" i="1"/>
  <c r="Y35" i="1"/>
  <c r="T35" i="1"/>
  <c r="O35" i="1"/>
  <c r="Z35" i="1" s="1"/>
  <c r="AA35" i="1" s="1"/>
  <c r="Z34" i="1"/>
  <c r="AA34" i="1" s="1"/>
  <c r="Y34" i="1"/>
  <c r="T34" i="1"/>
  <c r="O34" i="1"/>
  <c r="Y33" i="1"/>
  <c r="T33" i="1"/>
  <c r="O33" i="1"/>
  <c r="Z33" i="1" s="1"/>
  <c r="AA33" i="1" s="1"/>
  <c r="Y32" i="1"/>
  <c r="T32" i="1"/>
  <c r="O32" i="1"/>
  <c r="Z32" i="1" s="1"/>
  <c r="AA32" i="1" s="1"/>
  <c r="Z31" i="1"/>
  <c r="AA31" i="1" s="1"/>
  <c r="Y31" i="1"/>
  <c r="T31" i="1"/>
  <c r="O31" i="1"/>
  <c r="T30" i="1"/>
  <c r="Z30" i="1" s="1"/>
  <c r="AA30" i="1" s="1"/>
  <c r="W29" i="1"/>
  <c r="Y29" i="1" s="1"/>
  <c r="Z29" i="1" s="1"/>
  <c r="AA29" i="1" s="1"/>
  <c r="T29" i="1"/>
  <c r="O29" i="1"/>
  <c r="AD28" i="1"/>
  <c r="Y28" i="1"/>
  <c r="T28" i="1"/>
  <c r="O28" i="1"/>
  <c r="Z28" i="1" s="1"/>
  <c r="AA28" i="1" s="1"/>
  <c r="AA27" i="1"/>
  <c r="T26" i="1"/>
  <c r="Z26" i="1" s="1"/>
  <c r="AA26" i="1" s="1"/>
  <c r="O26" i="1"/>
  <c r="Z25" i="1"/>
  <c r="AA25" i="1" s="1"/>
  <c r="T25" i="1"/>
  <c r="O25" i="1"/>
  <c r="Y24" i="1"/>
  <c r="O24" i="1"/>
  <c r="Z24" i="1" s="1"/>
  <c r="AA24" i="1" s="1"/>
  <c r="Y23" i="1"/>
  <c r="Z23" i="1" s="1"/>
  <c r="AA23" i="1" s="1"/>
  <c r="T23" i="1"/>
  <c r="O23" i="1"/>
  <c r="Y22" i="1"/>
  <c r="T22" i="1"/>
  <c r="O22" i="1"/>
  <c r="Z22" i="1" s="1"/>
  <c r="AA22" i="1" s="1"/>
  <c r="I22" i="1"/>
  <c r="Y20" i="1"/>
  <c r="T20" i="1"/>
  <c r="Z20" i="1" s="1"/>
  <c r="AA20" i="1" s="1"/>
  <c r="O20" i="1"/>
  <c r="Z19" i="1"/>
  <c r="AA19" i="1" s="1"/>
  <c r="Y19" i="1"/>
  <c r="T19" i="1"/>
  <c r="O19" i="1"/>
  <c r="AA18" i="1"/>
  <c r="T18" i="1"/>
  <c r="O18" i="1"/>
  <c r="Y17" i="1"/>
  <c r="Z17" i="1" s="1"/>
  <c r="AA17" i="1" s="1"/>
  <c r="T17" i="1"/>
  <c r="O17" i="1"/>
  <c r="Y16" i="1"/>
  <c r="T16" i="1"/>
  <c r="O16" i="1"/>
  <c r="Z16" i="1" s="1"/>
  <c r="AA16" i="1" s="1"/>
  <c r="AD15" i="1"/>
  <c r="Y15" i="1"/>
  <c r="Y14" i="1" s="1"/>
  <c r="T15" i="1"/>
  <c r="Z15" i="1" s="1"/>
  <c r="AA15" i="1" s="1"/>
  <c r="O15" i="1"/>
  <c r="AD14" i="1"/>
  <c r="X14" i="1"/>
  <c r="V14" i="1"/>
  <c r="U14" i="1"/>
  <c r="S14" i="1"/>
  <c r="R14" i="1"/>
  <c r="Q14" i="1"/>
  <c r="P14" i="1"/>
  <c r="N14" i="1"/>
  <c r="M14" i="1"/>
  <c r="L14" i="1"/>
  <c r="K14" i="1"/>
  <c r="J14" i="1"/>
  <c r="I14" i="1"/>
  <c r="Z37" i="1" l="1"/>
  <c r="AA37" i="1" s="1"/>
  <c r="W14" i="1"/>
  <c r="T14" i="1"/>
  <c r="Z14" i="1" s="1"/>
  <c r="AA14" i="1" s="1"/>
</calcChain>
</file>

<file path=xl/sharedStrings.xml><?xml version="1.0" encoding="utf-8"?>
<sst xmlns="http://schemas.openxmlformats.org/spreadsheetml/2006/main" count="244" uniqueCount="78">
  <si>
    <t xml:space="preserve">        MINISTERIO DE ECONOMÍA 
         PLAN OPERATIVO ANUAL 2023</t>
  </si>
  <si>
    <t>MATRIZ DE PLANIFICACIÓN, POA 2023</t>
  </si>
  <si>
    <t xml:space="preserve">SEGUIMIENTO MENSUAL Y CUATRIMESTRAL  DE EJECUCIÓN DE METAS FÍSICAS </t>
  </si>
  <si>
    <r>
      <rPr>
        <b/>
        <sz val="14"/>
        <color theme="0"/>
        <rFont val="Times New Roman"/>
        <family val="1"/>
      </rPr>
      <t>PROGRAMA 12: PROMOCIÓN DE LA INVERSIÓN Y COMPETENCIA</t>
    </r>
    <r>
      <rPr>
        <b/>
        <sz val="14"/>
        <color theme="0"/>
        <rFont val="Candara"/>
        <family val="2"/>
      </rPr>
      <t xml:space="preserve"> </t>
    </r>
  </si>
  <si>
    <t xml:space="preserve">OBJETIVO OPERATIVO </t>
  </si>
  <si>
    <t xml:space="preserve"> Promover la competitividad y mejorar los niveles de productividad a nivel nacional. </t>
  </si>
  <si>
    <t xml:space="preserve">RESULTADO INSTITUCIONAL </t>
  </si>
  <si>
    <t>Para el 2023, se ha alcanzado el puesto 85 en el ranking del Índice Global de Competitividad, incrementando las condiciones de competitividad para la generación de empleo productivo en el país (Línea base de 98 en 2019 a 85 en 2023)</t>
  </si>
  <si>
    <t xml:space="preserve">INDICADOR </t>
  </si>
  <si>
    <t>Posición de Guatemala en el Índice de Competitividad Global.</t>
  </si>
  <si>
    <t>PROGRAMA NACIONAL DE COMPETITIVIDAD</t>
  </si>
  <si>
    <t xml:space="preserve">Actividad </t>
  </si>
  <si>
    <t>Servicios de Análisis, Diagnósticos y Proyectos para mejorar la Inversión y Competitividad .</t>
  </si>
  <si>
    <t xml:space="preserve">Acción </t>
  </si>
  <si>
    <t>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SNIP  140102</t>
  </si>
  <si>
    <t xml:space="preserve">ODS 8
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</si>
  <si>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</si>
  <si>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EJECUCIÓN MENSUAL, CUATRIMESTRAL Y ANUAL,  POA 2023</t>
  </si>
  <si>
    <t>No.</t>
  </si>
  <si>
    <t xml:space="preserve">PRODUCTO </t>
  </si>
  <si>
    <t>SUBPRODUCTO</t>
  </si>
  <si>
    <t xml:space="preserve">ACCIONES </t>
  </si>
  <si>
    <t>UNIDAD DE MEDIDA</t>
  </si>
  <si>
    <t xml:space="preserve">META INICIAL </t>
  </si>
  <si>
    <t xml:space="preserve">META VIGENTE  </t>
  </si>
  <si>
    <t xml:space="preserve">Ene  </t>
  </si>
  <si>
    <t xml:space="preserve">Feb       </t>
  </si>
  <si>
    <t xml:space="preserve">Mar </t>
  </si>
  <si>
    <t xml:space="preserve">Abr </t>
  </si>
  <si>
    <r>
      <t xml:space="preserve">AVANCE FÍSICO 1ER. </t>
    </r>
    <r>
      <rPr>
        <b/>
        <sz val="9"/>
        <color indexed="8"/>
        <rFont val="Times New Roman"/>
        <family val="1"/>
      </rPr>
      <t xml:space="preserve">CUATRIMESTRE </t>
    </r>
  </si>
  <si>
    <t xml:space="preserve">May </t>
  </si>
  <si>
    <t xml:space="preserve">Jun </t>
  </si>
  <si>
    <t xml:space="preserve">Jul </t>
  </si>
  <si>
    <t xml:space="preserve">Ago </t>
  </si>
  <si>
    <r>
      <t xml:space="preserve">AVANCE FÍSICO 2DO. </t>
    </r>
    <r>
      <rPr>
        <b/>
        <sz val="9"/>
        <color indexed="8"/>
        <rFont val="Times New Roman"/>
        <family val="1"/>
      </rPr>
      <t>CUATRIMESTRE</t>
    </r>
  </si>
  <si>
    <t xml:space="preserve">Sep </t>
  </si>
  <si>
    <t xml:space="preserve">Oct </t>
  </si>
  <si>
    <t>Nov</t>
  </si>
  <si>
    <t xml:space="preserve">Dic </t>
  </si>
  <si>
    <r>
      <t xml:space="preserve">AVANCE FÍSICO 3ER. </t>
    </r>
    <r>
      <rPr>
        <b/>
        <sz val="9"/>
        <color indexed="8"/>
        <rFont val="Times New Roman"/>
        <family val="1"/>
      </rPr>
      <t xml:space="preserve">CUATRIMESTRE </t>
    </r>
  </si>
  <si>
    <t xml:space="preserve">AVANCE ACUMULADO ENERO-DICIEMBRE </t>
  </si>
  <si>
    <t xml:space="preserve">% AVANCE ACUMULADO ENERO - DICIEMBRE </t>
  </si>
  <si>
    <t>PRESUPUESTO VIGENTE 2023      EN  Q.</t>
  </si>
  <si>
    <t xml:space="preserve">INFORMACIÓN RELEVANTE/ALERTAS/ PROBLEMAS </t>
  </si>
  <si>
    <t>Entidades beneficiadas con asistencia técnica y/o financiera para la mejora de la productividad y competitividad</t>
  </si>
  <si>
    <t xml:space="preserve">Entidad </t>
  </si>
  <si>
    <t xml:space="preserve">98% DE EJECUCIÓN
</t>
  </si>
  <si>
    <t>Entidades asesoradas para la atracción de inversión extranjera directa al país</t>
  </si>
  <si>
    <t>0</t>
  </si>
  <si>
    <t>Identificación y contacto de potenciales inversionistas</t>
  </si>
  <si>
    <t>Seguimiento  a potenciales inversionistas,  generación de agendas  hechas a la medida y acompañamiento durante la visita en el País</t>
  </si>
  <si>
    <t xml:space="preserve">Acompañamiento a los inversionistas durante el  proceso de instalación de proyectos </t>
  </si>
  <si>
    <t xml:space="preserve">Acompañamiento a las empresas en sus procesos de  reinversión en el país </t>
  </si>
  <si>
    <t>Divulgación de información durante los eventos de promoción  para la atracción de inversión o reinversión</t>
  </si>
  <si>
    <t>Continuación del desarrollo de la plataforma para la atracción de inversión con potencial de mejorar el clima de negocios y la competitividad en Guatemala</t>
  </si>
  <si>
    <t>0%</t>
  </si>
  <si>
    <t>Entidades beneficiadas con propuestas de proyectos y/o automatización de sus procesos para la mejora de un sector productivo o la mejora en el clima de negocios</t>
  </si>
  <si>
    <t>Documentación, actualización, simplificación  o automatización de trámites y/o procesos administrativos  que impacte el clima de negocios, la inversión y la competitividad</t>
  </si>
  <si>
    <t>Eventos de difusión que apoyen la mejora del clima de negocios en Guatemala</t>
  </si>
  <si>
    <t>Elaboración o análisis de propuestas de iniciativas de ley, reglamentos  y/o manuales enfocados a la mejora en el clima de negocios</t>
  </si>
  <si>
    <t>Fortalecimiento de la plataforma Asísehace.gt  para la mejora del clima de negocios y la competitividad en Guatemala</t>
  </si>
  <si>
    <t>1</t>
  </si>
  <si>
    <t xml:space="preserve">Asesoría técnica en  el tema de competitividad y clima de negocios </t>
  </si>
  <si>
    <t>Entidades beneficiadas con la implementación de un sistema marco de productividad y competitividad para beneficio de sectores productivos</t>
  </si>
  <si>
    <t xml:space="preserve">Identificar y analizar brechas de competitividad y  proponer acciones que apoyen la reducción de las mismas </t>
  </si>
  <si>
    <t xml:space="preserve">Eventos  que apoyen la mejora de la competitividad en Guatemala </t>
  </si>
  <si>
    <t>Acciones que fomenten la competitividad en territorios que tengan mayor potencial para el desarrollo económico y  la atracción de inversión</t>
  </si>
  <si>
    <t>Generación de información  relevante a través del equipo de inteligencia de inversión.</t>
  </si>
  <si>
    <t xml:space="preserve">Identificación de organizaciones representativas en el territorio que potencialmente puedan apoyar programas que impulsen la competitividad  </t>
  </si>
  <si>
    <t xml:space="preserve">Talleres con entidades y comunidades rurales, para  la identificación de brechas que limitan la competitividad a nivel territorial. </t>
  </si>
  <si>
    <t>Entidad</t>
  </si>
  <si>
    <t xml:space="preserve">Acciones estrategicas con entidades del sector público y privado, academico, sociedad civil y otros, para impulsar programas que apoyen la mejora de la productividad de sectores en el territorio </t>
  </si>
  <si>
    <t>Entidades beneficiadas con acciones para la mejora de la productividad, innovación, desarrollo empresarial y/o clima de negocios</t>
  </si>
  <si>
    <t>Elaboración  de estudios o documentos que fomenten la  competitividad de sectores productivos en Guatemala</t>
  </si>
  <si>
    <t>Asesoría técnica en  temas aduanales y tributarios para apoyo en el fortalecimiento de la productividad, competitividad y clima de negocios</t>
  </si>
  <si>
    <t>Asesoría técnica en trámites o procesos administrativos para el apoyo en el fortalecimiento de la productividad, competitividad y clima de negocios</t>
  </si>
  <si>
    <t>PRESUPUESTO APROBADO AÑO 2,023  DECRETO 54-2022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</si>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</sst>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7" x14ac:knownFonts="1">
    <font>
      <sz val="11"/>
      <color theme="1"/>
      <name val="Calibri"/>
      <family val="2"/>
      <scheme val="minor"/>
    </font>
    <font>
      <sz val="11"/>
      <color theme="1"/>
      <name val="Calibri"/>
      <family val="2"/>
      <scheme val="minor"/>
    </font>
    <font>
      <sz val="10"/>
      <name val="Arial"/>
      <family val="2"/>
    </font>
    <font>
      <b/>
      <sz val="16"/>
      <color theme="0"/>
      <name val="Times New Roman"/>
      <family val="1"/>
    </font>
    <font>
      <b/>
      <sz val="14"/>
      <name val="Times New Roman"/>
      <family val="1"/>
    </font>
    <font>
      <b/>
      <i/>
      <sz val="14"/>
      <color theme="0"/>
      <name val="Times New Roman"/>
      <family val="1"/>
    </font>
    <font>
      <b/>
      <sz val="14"/>
      <color theme="0"/>
      <name val="Times New Roman"/>
      <family val="1"/>
    </font>
    <font>
      <b/>
      <sz val="14"/>
      <color theme="0"/>
      <name val="Candara"/>
      <family val="2"/>
    </font>
    <font>
      <b/>
      <sz val="10"/>
      <name val="Times New Roman"/>
      <family val="1"/>
    </font>
    <font>
      <b/>
      <i/>
      <sz val="12"/>
      <name val="Times New Roman"/>
      <family val="1"/>
    </font>
    <font>
      <b/>
      <i/>
      <sz val="12"/>
      <color theme="0"/>
      <name val="Times New Roman"/>
      <family val="1"/>
    </font>
    <font>
      <b/>
      <sz val="12"/>
      <name val="Times New Roman"/>
      <family val="1"/>
    </font>
    <font>
      <b/>
      <i/>
      <sz val="10"/>
      <name val="Times New Roman"/>
      <family val="1"/>
    </font>
    <font>
      <b/>
      <sz val="10"/>
      <color theme="0"/>
      <name val="Times New Roman"/>
      <family val="1"/>
    </font>
    <font>
      <b/>
      <i/>
      <sz val="11"/>
      <color theme="1"/>
      <name val="Candara"/>
      <family val="2"/>
    </font>
    <font>
      <b/>
      <sz val="10"/>
      <color indexed="8"/>
      <name val="Times New Roman"/>
      <family val="1"/>
    </font>
    <font>
      <b/>
      <sz val="9"/>
      <color indexed="8"/>
      <name val="Times New Roman"/>
      <family val="1"/>
    </font>
    <font>
      <b/>
      <sz val="11"/>
      <color indexed="8"/>
      <name val="Candara"/>
      <family val="2"/>
    </font>
    <font>
      <b/>
      <i/>
      <sz val="10"/>
      <color theme="0"/>
      <name val="Candara"/>
      <family val="2"/>
    </font>
    <font>
      <b/>
      <i/>
      <sz val="10"/>
      <color theme="0"/>
      <name val="Times New Roman"/>
      <family val="1"/>
    </font>
    <font>
      <b/>
      <sz val="10"/>
      <color rgb="FF000000"/>
      <name val="Times New Roman"/>
      <family val="1"/>
    </font>
    <font>
      <b/>
      <sz val="10"/>
      <color theme="1"/>
      <name val="Times New Roman"/>
      <family val="1"/>
    </font>
    <font>
      <b/>
      <sz val="10"/>
      <name val="Arial"/>
      <family val="2"/>
    </font>
    <font>
      <sz val="10"/>
      <color rgb="FF000000"/>
      <name val="Times New Roman"/>
      <family val="1"/>
    </font>
    <font>
      <sz val="10"/>
      <name val="Times New Roman"/>
      <family val="1"/>
    </font>
    <font>
      <sz val="10"/>
      <color theme="1"/>
      <name val="Times New Roman"/>
      <family val="1"/>
    </font>
    <font>
      <b/>
      <sz val="8"/>
      <color rgb="FF000000"/>
      <name val="Times New Roman"/>
      <family val="1"/>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style="thin">
        <color auto="1"/>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 fillId="0" borderId="0"/>
  </cellStyleXfs>
  <cellXfs count="117">
    <xf numFmtId="0" fontId="0" fillId="0" borderId="0" xfId="0"/>
    <xf numFmtId="0" fontId="2" fillId="0" borderId="0" xfId="2"/>
    <xf numFmtId="0" fontId="2" fillId="3" borderId="0" xfId="2" applyFill="1" applyBorder="1"/>
    <xf numFmtId="0" fontId="2" fillId="0" borderId="0" xfId="2" applyFill="1" applyBorder="1"/>
    <xf numFmtId="0" fontId="2" fillId="5" borderId="0" xfId="2" applyFill="1" applyBorder="1"/>
    <xf numFmtId="0" fontId="2" fillId="3" borderId="0" xfId="2" applyFill="1"/>
    <xf numFmtId="0" fontId="11" fillId="7" borderId="2" xfId="2" applyFont="1" applyFill="1" applyBorder="1" applyAlignment="1">
      <alignment horizontal="left" vertical="center" wrapText="1"/>
    </xf>
    <xf numFmtId="0" fontId="2" fillId="2" borderId="0" xfId="2" applyFill="1"/>
    <xf numFmtId="0" fontId="13" fillId="2" borderId="2" xfId="2" applyFont="1" applyFill="1" applyBorder="1" applyAlignment="1">
      <alignment vertical="center" wrapText="1"/>
    </xf>
    <xf numFmtId="0" fontId="12" fillId="9" borderId="6" xfId="2" applyFont="1" applyFill="1" applyBorder="1" applyAlignment="1">
      <alignment vertical="center" wrapText="1"/>
    </xf>
    <xf numFmtId="0" fontId="14" fillId="9" borderId="6" xfId="2" applyFont="1" applyFill="1" applyBorder="1" applyAlignment="1">
      <alignment horizontal="center" vertical="center" wrapText="1"/>
    </xf>
    <xf numFmtId="0" fontId="14" fillId="9" borderId="2" xfId="2" applyFont="1" applyFill="1" applyBorder="1" applyAlignment="1">
      <alignment horizontal="center" vertical="center" wrapText="1"/>
    </xf>
    <xf numFmtId="0" fontId="14" fillId="9" borderId="10" xfId="2" applyFont="1" applyFill="1" applyBorder="1" applyAlignment="1">
      <alignment horizontal="center" vertical="center" wrapText="1"/>
    </xf>
    <xf numFmtId="0" fontId="14" fillId="9" borderId="1" xfId="2" applyFont="1" applyFill="1" applyBorder="1" applyAlignment="1">
      <alignment horizontal="center" vertical="center" wrapText="1"/>
    </xf>
    <xf numFmtId="0" fontId="15" fillId="3" borderId="2" xfId="3" applyFont="1" applyFill="1" applyBorder="1" applyAlignment="1">
      <alignment horizontal="center" vertical="center"/>
    </xf>
    <xf numFmtId="0" fontId="15" fillId="3" borderId="2" xfId="3" applyFont="1" applyFill="1" applyBorder="1" applyAlignment="1">
      <alignment vertical="center"/>
    </xf>
    <xf numFmtId="0" fontId="15" fillId="3" borderId="2" xfId="3" applyFont="1" applyFill="1" applyBorder="1" applyAlignment="1">
      <alignment horizontal="center" vertical="center" wrapText="1"/>
    </xf>
    <xf numFmtId="0" fontId="17" fillId="3" borderId="2" xfId="3" applyFont="1" applyFill="1" applyBorder="1" applyAlignment="1">
      <alignment horizontal="center" vertical="center"/>
    </xf>
    <xf numFmtId="0" fontId="18" fillId="6" borderId="2" xfId="2" applyFont="1" applyFill="1" applyBorder="1" applyAlignment="1">
      <alignment horizontal="center" vertical="center" wrapText="1"/>
    </xf>
    <xf numFmtId="0" fontId="19" fillId="6" borderId="2" xfId="2" applyFont="1" applyFill="1" applyBorder="1" applyAlignment="1">
      <alignment horizontal="center" vertical="center" wrapText="1"/>
    </xf>
    <xf numFmtId="0" fontId="8" fillId="3" borderId="2" xfId="0" applyFont="1" applyFill="1" applyBorder="1" applyAlignment="1">
      <alignment horizontal="center" vertical="top" wrapText="1"/>
    </xf>
    <xf numFmtId="0" fontId="2" fillId="0" borderId="3" xfId="2" applyBorder="1" applyAlignment="1">
      <alignment horizontal="center"/>
    </xf>
    <xf numFmtId="0" fontId="2" fillId="3" borderId="2" xfId="2" applyFill="1" applyBorder="1"/>
    <xf numFmtId="0" fontId="20" fillId="3" borderId="2" xfId="0" applyFont="1" applyFill="1" applyBorder="1" applyAlignment="1">
      <alignment horizontal="center" vertical="top" wrapText="1"/>
    </xf>
    <xf numFmtId="3" fontId="20" fillId="3" borderId="2" xfId="0" applyNumberFormat="1" applyFont="1" applyFill="1" applyBorder="1" applyAlignment="1">
      <alignment horizontal="center" vertical="top" wrapText="1"/>
    </xf>
    <xf numFmtId="3" fontId="8" fillId="3" borderId="2" xfId="0" applyNumberFormat="1" applyFont="1" applyFill="1" applyBorder="1" applyAlignment="1">
      <alignment horizontal="center" vertical="top"/>
    </xf>
    <xf numFmtId="9" fontId="8" fillId="9" borderId="2" xfId="2" applyNumberFormat="1" applyFont="1" applyFill="1" applyBorder="1" applyAlignment="1">
      <alignment horizontal="center" vertical="top" wrapText="1"/>
    </xf>
    <xf numFmtId="4" fontId="21" fillId="3" borderId="2" xfId="2" applyNumberFormat="1" applyFont="1" applyFill="1" applyBorder="1" applyAlignment="1">
      <alignment horizontal="center" vertical="top" wrapText="1"/>
    </xf>
    <xf numFmtId="0" fontId="22" fillId="10" borderId="2" xfId="2" applyFont="1" applyFill="1" applyBorder="1" applyAlignment="1">
      <alignment vertical="top" wrapText="1"/>
    </xf>
    <xf numFmtId="0" fontId="22" fillId="11" borderId="2" xfId="2" applyFont="1" applyFill="1" applyBorder="1" applyAlignment="1">
      <alignment horizontal="center" vertical="center" wrapText="1"/>
    </xf>
    <xf numFmtId="0" fontId="2" fillId="0" borderId="2" xfId="2" applyBorder="1"/>
    <xf numFmtId="0" fontId="23" fillId="3" borderId="2" xfId="0" applyFont="1" applyFill="1" applyBorder="1" applyAlignment="1">
      <alignment horizontal="justify" vertical="top" wrapText="1"/>
    </xf>
    <xf numFmtId="3" fontId="21" fillId="3" borderId="2" xfId="2" applyNumberFormat="1" applyFont="1" applyFill="1" applyBorder="1" applyAlignment="1">
      <alignment horizontal="center" vertical="top" wrapText="1"/>
    </xf>
    <xf numFmtId="0" fontId="21" fillId="3" borderId="2" xfId="2" applyFont="1" applyFill="1" applyBorder="1" applyAlignment="1">
      <alignment horizontal="center" vertical="top" wrapText="1"/>
    </xf>
    <xf numFmtId="49" fontId="8" fillId="3" borderId="2" xfId="0" applyNumberFormat="1" applyFont="1" applyFill="1" applyBorder="1" applyAlignment="1">
      <alignment horizontal="center" vertical="top" wrapText="1"/>
    </xf>
    <xf numFmtId="9" fontId="21" fillId="9" borderId="2" xfId="2" applyNumberFormat="1" applyFont="1" applyFill="1" applyBorder="1" applyAlignment="1">
      <alignment horizontal="center" vertical="top" wrapText="1"/>
    </xf>
    <xf numFmtId="4" fontId="24" fillId="3" borderId="2" xfId="2" applyNumberFormat="1" applyFont="1" applyFill="1" applyBorder="1" applyAlignment="1">
      <alignment horizontal="center" vertical="top" wrapText="1"/>
    </xf>
    <xf numFmtId="0" fontId="22" fillId="3" borderId="13" xfId="2" applyFont="1" applyFill="1" applyBorder="1" applyAlignment="1">
      <alignment vertical="top" wrapText="1"/>
    </xf>
    <xf numFmtId="4" fontId="20" fillId="3" borderId="2" xfId="0" applyNumberFormat="1" applyFont="1" applyFill="1" applyBorder="1" applyAlignment="1">
      <alignment horizontal="center" vertical="top" wrapText="1"/>
    </xf>
    <xf numFmtId="0" fontId="23" fillId="3" borderId="2" xfId="0" applyFont="1" applyFill="1" applyBorder="1" applyAlignment="1">
      <alignment horizontal="center" vertical="top" wrapText="1"/>
    </xf>
    <xf numFmtId="3" fontId="25" fillId="3" borderId="2" xfId="2" applyNumberFormat="1" applyFont="1" applyFill="1" applyBorder="1" applyAlignment="1">
      <alignment horizontal="center" vertical="top" wrapText="1"/>
    </xf>
    <xf numFmtId="3" fontId="23" fillId="3" borderId="2" xfId="0" applyNumberFormat="1" applyFont="1" applyFill="1" applyBorder="1" applyAlignment="1">
      <alignment horizontal="center" vertical="top" wrapText="1"/>
    </xf>
    <xf numFmtId="0" fontId="24" fillId="3" borderId="2" xfId="2" applyFont="1" applyFill="1" applyBorder="1" applyAlignment="1">
      <alignment horizontal="center" vertical="top" wrapText="1"/>
    </xf>
    <xf numFmtId="0" fontId="25" fillId="3" borderId="2" xfId="2" applyFont="1" applyFill="1" applyBorder="1" applyAlignment="1">
      <alignment horizontal="center" vertical="top" wrapText="1"/>
    </xf>
    <xf numFmtId="49" fontId="24" fillId="3" borderId="2" xfId="0" applyNumberFormat="1" applyFont="1" applyFill="1" applyBorder="1" applyAlignment="1">
      <alignment horizontal="center" vertical="top" wrapText="1"/>
    </xf>
    <xf numFmtId="9" fontId="25" fillId="9" borderId="2" xfId="2" applyNumberFormat="1" applyFont="1" applyFill="1" applyBorder="1" applyAlignment="1">
      <alignment horizontal="center" vertical="top" wrapText="1"/>
    </xf>
    <xf numFmtId="4" fontId="25" fillId="3" borderId="2" xfId="2" applyNumberFormat="1" applyFont="1" applyFill="1" applyBorder="1" applyAlignment="1">
      <alignment vertical="top" wrapText="1"/>
    </xf>
    <xf numFmtId="0" fontId="20" fillId="3" borderId="11" xfId="0" applyFont="1" applyFill="1" applyBorder="1" applyAlignment="1">
      <alignment horizontal="center" vertical="top" wrapText="1"/>
    </xf>
    <xf numFmtId="0" fontId="20" fillId="3" borderId="12" xfId="0" applyFont="1" applyFill="1" applyBorder="1" applyAlignment="1">
      <alignment horizontal="center" vertical="top" wrapText="1"/>
    </xf>
    <xf numFmtId="0" fontId="20" fillId="3" borderId="10" xfId="0" applyFont="1" applyFill="1" applyBorder="1" applyAlignment="1">
      <alignment horizontal="center" vertical="top" wrapText="1"/>
    </xf>
    <xf numFmtId="4" fontId="20" fillId="3" borderId="3" xfId="0" applyNumberFormat="1" applyFont="1" applyFill="1" applyBorder="1" applyAlignment="1">
      <alignment horizontal="center" vertical="top" wrapText="1"/>
    </xf>
    <xf numFmtId="0" fontId="24" fillId="3" borderId="2" xfId="0" applyFont="1" applyFill="1" applyBorder="1" applyAlignment="1">
      <alignment horizontal="center" vertical="top"/>
    </xf>
    <xf numFmtId="0" fontId="25" fillId="3" borderId="2" xfId="0" applyFont="1" applyFill="1" applyBorder="1" applyAlignment="1">
      <alignment horizontal="center" vertical="top"/>
    </xf>
    <xf numFmtId="9" fontId="25" fillId="3" borderId="2" xfId="2" applyNumberFormat="1" applyFont="1" applyFill="1" applyBorder="1" applyAlignment="1">
      <alignment horizontal="center" vertical="top" wrapText="1"/>
    </xf>
    <xf numFmtId="0" fontId="24" fillId="3" borderId="2" xfId="0" applyFont="1" applyFill="1" applyBorder="1" applyAlignment="1">
      <alignment horizontal="center" vertical="top" wrapText="1"/>
    </xf>
    <xf numFmtId="3" fontId="25" fillId="3" borderId="13" xfId="2" applyNumberFormat="1" applyFont="1" applyFill="1" applyBorder="1" applyAlignment="1">
      <alignment horizontal="center" vertical="top" wrapText="1"/>
    </xf>
    <xf numFmtId="0" fontId="23" fillId="3" borderId="3" xfId="0" applyFont="1" applyFill="1" applyBorder="1" applyAlignment="1">
      <alignment horizontal="justify" vertical="top" wrapText="1"/>
    </xf>
    <xf numFmtId="3" fontId="24" fillId="3" borderId="2" xfId="0" applyNumberFormat="1" applyFont="1" applyFill="1" applyBorder="1" applyAlignment="1">
      <alignment horizontal="center" vertical="top"/>
    </xf>
    <xf numFmtId="3" fontId="24" fillId="3" borderId="2" xfId="2" applyNumberFormat="1" applyFont="1" applyFill="1" applyBorder="1" applyAlignment="1">
      <alignment horizontal="center" vertical="top" wrapText="1"/>
    </xf>
    <xf numFmtId="0" fontId="20" fillId="3" borderId="3" xfId="0" applyFont="1" applyFill="1" applyBorder="1" applyAlignment="1">
      <alignment horizontal="center" vertical="top" wrapText="1"/>
    </xf>
    <xf numFmtId="0" fontId="20" fillId="3" borderId="4" xfId="0" applyFont="1" applyFill="1" applyBorder="1" applyAlignment="1">
      <alignment horizontal="center" vertical="top" wrapText="1"/>
    </xf>
    <xf numFmtId="0" fontId="20" fillId="3" borderId="5" xfId="0" applyFont="1" applyFill="1" applyBorder="1" applyAlignment="1">
      <alignment horizontal="center" vertical="top" wrapText="1"/>
    </xf>
    <xf numFmtId="2" fontId="24" fillId="3" borderId="2" xfId="2" applyNumberFormat="1" applyFont="1" applyFill="1" applyBorder="1" applyAlignment="1">
      <alignment horizontal="justify" vertical="justify" wrapText="1"/>
    </xf>
    <xf numFmtId="0" fontId="23" fillId="3" borderId="2" xfId="0" applyFont="1" applyFill="1" applyBorder="1" applyAlignment="1">
      <alignment vertical="top" wrapText="1"/>
    </xf>
    <xf numFmtId="3" fontId="8" fillId="3" borderId="2" xfId="0" applyNumberFormat="1" applyFont="1" applyFill="1" applyBorder="1" applyAlignment="1">
      <alignment horizontal="center" vertical="top" wrapText="1"/>
    </xf>
    <xf numFmtId="0" fontId="23" fillId="3" borderId="13" xfId="0" applyFont="1" applyFill="1" applyBorder="1" applyAlignment="1">
      <alignment horizontal="justify" vertical="top" wrapText="1"/>
    </xf>
    <xf numFmtId="0" fontId="23" fillId="3" borderId="1" xfId="0" applyFont="1" applyFill="1" applyBorder="1" applyAlignment="1">
      <alignment horizontal="justify" vertical="top" wrapText="1"/>
    </xf>
    <xf numFmtId="0" fontId="6" fillId="6" borderId="2" xfId="2" applyFont="1" applyFill="1" applyBorder="1" applyAlignment="1">
      <alignment horizontal="center"/>
    </xf>
    <xf numFmtId="3" fontId="2" fillId="0" borderId="0" xfId="2" applyNumberFormat="1"/>
    <xf numFmtId="43" fontId="2" fillId="0" borderId="0" xfId="1" applyFont="1"/>
    <xf numFmtId="3" fontId="2" fillId="3" borderId="0" xfId="2" applyNumberFormat="1" applyFill="1"/>
    <xf numFmtId="1" fontId="2" fillId="0" borderId="0" xfId="2" applyNumberFormat="1"/>
    <xf numFmtId="0" fontId="3" fillId="2" borderId="1" xfId="0" applyFont="1" applyFill="1" applyBorder="1" applyAlignment="1">
      <alignment horizontal="center" vertical="center" wrapText="1"/>
    </xf>
    <xf numFmtId="0" fontId="4" fillId="4" borderId="2" xfId="2" applyFont="1" applyFill="1" applyBorder="1" applyAlignment="1">
      <alignment horizontal="center" vertical="center" wrapText="1"/>
    </xf>
    <xf numFmtId="0" fontId="5" fillId="6" borderId="2" xfId="2" applyFont="1" applyFill="1" applyBorder="1" applyAlignment="1">
      <alignment horizontal="left" vertical="center" wrapText="1"/>
    </xf>
    <xf numFmtId="0" fontId="8" fillId="3" borderId="2" xfId="2" applyFont="1" applyFill="1" applyBorder="1" applyAlignment="1">
      <alignment horizontal="left" vertical="center"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4" fillId="9" borderId="7" xfId="2" applyFont="1" applyFill="1" applyBorder="1" applyAlignment="1">
      <alignment horizontal="center" vertical="center" wrapText="1"/>
    </xf>
    <xf numFmtId="0" fontId="14" fillId="9" borderId="8" xfId="2" applyFont="1" applyFill="1" applyBorder="1" applyAlignment="1">
      <alignment horizontal="center" vertical="center" wrapText="1"/>
    </xf>
    <xf numFmtId="0" fontId="14" fillId="9" borderId="9" xfId="2" applyFont="1" applyFill="1" applyBorder="1" applyAlignment="1">
      <alignment horizontal="center" vertical="center" wrapText="1"/>
    </xf>
    <xf numFmtId="0" fontId="9" fillId="3" borderId="3" xfId="0" applyFont="1" applyFill="1" applyBorder="1" applyAlignment="1">
      <alignment horizontal="justify" vertical="top" wrapText="1"/>
    </xf>
    <xf numFmtId="0" fontId="9" fillId="3" borderId="4" xfId="0" applyFont="1" applyFill="1" applyBorder="1" applyAlignment="1">
      <alignment horizontal="justify" vertical="top" wrapText="1"/>
    </xf>
    <xf numFmtId="0" fontId="9" fillId="3" borderId="5" xfId="0" applyFont="1" applyFill="1" applyBorder="1" applyAlignment="1">
      <alignment horizontal="justify" vertical="top" wrapText="1"/>
    </xf>
    <xf numFmtId="0" fontId="8" fillId="3" borderId="3" xfId="2" applyFont="1" applyFill="1" applyBorder="1" applyAlignment="1">
      <alignment horizontal="left" vertical="top" wrapText="1"/>
    </xf>
    <xf numFmtId="0" fontId="8" fillId="3" borderId="4" xfId="2" applyFont="1" applyFill="1" applyBorder="1" applyAlignment="1">
      <alignment horizontal="left" vertical="top" wrapText="1"/>
    </xf>
    <xf numFmtId="0" fontId="8" fillId="3" borderId="5" xfId="2" applyFont="1" applyFill="1" applyBorder="1" applyAlignment="1">
      <alignment horizontal="left" vertical="top" wrapText="1"/>
    </xf>
    <xf numFmtId="0" fontId="10" fillId="7" borderId="3" xfId="2" applyFont="1" applyFill="1" applyBorder="1" applyAlignment="1">
      <alignment horizontal="left" vertical="center" wrapText="1"/>
    </xf>
    <xf numFmtId="0" fontId="10" fillId="7" borderId="4" xfId="2" applyFont="1" applyFill="1" applyBorder="1" applyAlignment="1">
      <alignment horizontal="left" vertical="center" wrapText="1"/>
    </xf>
    <xf numFmtId="0" fontId="9" fillId="8" borderId="2" xfId="2" applyFont="1" applyFill="1" applyBorder="1" applyAlignment="1">
      <alignment horizontal="left" vertical="center" wrapText="1"/>
    </xf>
    <xf numFmtId="0" fontId="9" fillId="8" borderId="3" xfId="0" applyFont="1" applyFill="1" applyBorder="1" applyAlignment="1">
      <alignment horizontal="left" vertical="top" wrapText="1"/>
    </xf>
    <xf numFmtId="0" fontId="9" fillId="8" borderId="4" xfId="0" applyFont="1" applyFill="1" applyBorder="1" applyAlignment="1">
      <alignment horizontal="left" vertical="top" wrapText="1"/>
    </xf>
    <xf numFmtId="0" fontId="9" fillId="8" borderId="5" xfId="0" applyFont="1" applyFill="1" applyBorder="1" applyAlignment="1">
      <alignment horizontal="left" vertical="top" wrapText="1"/>
    </xf>
    <xf numFmtId="0" fontId="9" fillId="8" borderId="3" xfId="0" applyFont="1" applyFill="1" applyBorder="1" applyAlignment="1">
      <alignment horizontal="justify" vertical="justify" wrapText="1"/>
    </xf>
    <xf numFmtId="0" fontId="9" fillId="8" borderId="4" xfId="0" applyFont="1" applyFill="1" applyBorder="1" applyAlignment="1">
      <alignment horizontal="justify" vertical="justify" wrapText="1"/>
    </xf>
    <xf numFmtId="0" fontId="9" fillId="8" borderId="5" xfId="0" applyFont="1" applyFill="1" applyBorder="1" applyAlignment="1">
      <alignment horizontal="justify" vertical="justify" wrapText="1"/>
    </xf>
    <xf numFmtId="0" fontId="12" fillId="8" borderId="3" xfId="2" applyFont="1" applyFill="1" applyBorder="1" applyAlignment="1">
      <alignment horizontal="left" vertical="top" wrapText="1"/>
    </xf>
    <xf numFmtId="0" fontId="12" fillId="8" borderId="4" xfId="2" applyFont="1" applyFill="1" applyBorder="1" applyAlignment="1">
      <alignment horizontal="left" vertical="top" wrapText="1"/>
    </xf>
    <xf numFmtId="0" fontId="12" fillId="8" borderId="5" xfId="2" applyFont="1" applyFill="1" applyBorder="1" applyAlignment="1">
      <alignment horizontal="left" vertical="top" wrapText="1"/>
    </xf>
    <xf numFmtId="0" fontId="12" fillId="8" borderId="3" xfId="0" applyFont="1" applyFill="1" applyBorder="1" applyAlignment="1">
      <alignment horizontal="left" vertical="top" wrapText="1"/>
    </xf>
    <xf numFmtId="0" fontId="10" fillId="2" borderId="3" xfId="2" applyFont="1" applyFill="1" applyBorder="1" applyAlignment="1">
      <alignment horizontal="right" vertical="center" wrapText="1"/>
    </xf>
    <xf numFmtId="0" fontId="10" fillId="2" borderId="4" xfId="2" applyFont="1" applyFill="1" applyBorder="1" applyAlignment="1">
      <alignment horizontal="right" vertical="center" wrapText="1"/>
    </xf>
    <xf numFmtId="0" fontId="10" fillId="2" borderId="5" xfId="2" applyFont="1" applyFill="1" applyBorder="1" applyAlignment="1">
      <alignment horizontal="right" vertical="center" wrapText="1"/>
    </xf>
    <xf numFmtId="0" fontId="20" fillId="3" borderId="3" xfId="0" applyFont="1" applyFill="1" applyBorder="1" applyAlignment="1">
      <alignment horizontal="center" vertical="top" wrapText="1"/>
    </xf>
    <xf numFmtId="0" fontId="20" fillId="3" borderId="4" xfId="0" applyFont="1" applyFill="1" applyBorder="1" applyAlignment="1">
      <alignment horizontal="center" vertical="top" wrapText="1"/>
    </xf>
    <xf numFmtId="0" fontId="20" fillId="3" borderId="5" xfId="0" applyFont="1" applyFill="1" applyBorder="1" applyAlignment="1">
      <alignment horizontal="center" vertical="top" wrapText="1"/>
    </xf>
    <xf numFmtId="0" fontId="20" fillId="3" borderId="3" xfId="0" applyFont="1" applyFill="1" applyBorder="1" applyAlignment="1">
      <alignment horizontal="justify" vertical="top" wrapText="1"/>
    </xf>
    <xf numFmtId="0" fontId="20" fillId="3" borderId="4" xfId="0" applyFont="1" applyFill="1" applyBorder="1" applyAlignment="1">
      <alignment horizontal="justify" vertical="top" wrapText="1"/>
    </xf>
    <xf numFmtId="0" fontId="20" fillId="3" borderId="5" xfId="0" applyFont="1" applyFill="1" applyBorder="1" applyAlignment="1">
      <alignment horizontal="justify" vertical="top" wrapText="1"/>
    </xf>
    <xf numFmtId="0" fontId="20" fillId="3" borderId="11" xfId="0" applyFont="1" applyFill="1" applyBorder="1" applyAlignment="1">
      <alignment horizontal="center" vertical="top" wrapText="1"/>
    </xf>
    <xf numFmtId="0" fontId="20" fillId="3" borderId="12" xfId="0" applyFont="1" applyFill="1" applyBorder="1" applyAlignment="1">
      <alignment horizontal="center" vertical="top" wrapText="1"/>
    </xf>
    <xf numFmtId="0" fontId="20" fillId="3" borderId="10" xfId="0" applyFont="1" applyFill="1" applyBorder="1" applyAlignment="1">
      <alignment horizontal="center" vertical="top" wrapText="1"/>
    </xf>
    <xf numFmtId="0" fontId="20" fillId="3" borderId="2" xfId="0" applyFont="1" applyFill="1" applyBorder="1" applyAlignment="1">
      <alignment horizontal="center" vertical="top" wrapText="1"/>
    </xf>
    <xf numFmtId="3" fontId="20" fillId="3" borderId="2" xfId="0" applyNumberFormat="1" applyFont="1" applyFill="1" applyBorder="1" applyAlignment="1">
      <alignment horizontal="center" vertical="top" wrapText="1"/>
    </xf>
    <xf numFmtId="0" fontId="26" fillId="3" borderId="2" xfId="0" applyFont="1" applyFill="1" applyBorder="1" applyAlignment="1">
      <alignment horizontal="center" vertical="top" wrapText="1"/>
    </xf>
    <xf numFmtId="0" fontId="6" fillId="6" borderId="2" xfId="2" applyFont="1" applyFill="1" applyBorder="1" applyAlignment="1">
      <alignment horizontal="left"/>
    </xf>
  </cellXfs>
  <cellStyles count="4">
    <cellStyle name="Millares" xfId="1" builtinId="3"/>
    <cellStyle name="Normal" xfId="0" builtinId="0"/>
    <cellStyle name="Normal 3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2"/>
  <sheetViews>
    <sheetView showGridLines="0" showZeros="0" tabSelected="1" view="pageBreakPreview" topLeftCell="H7" zoomScale="125" zoomScaleNormal="125" zoomScaleSheetLayoutView="125" zoomScalePageLayoutView="70" workbookViewId="0">
      <selection activeCell="AB15" sqref="AB15"/>
    </sheetView>
  </sheetViews>
  <sheetFormatPr baseColWidth="10" defaultColWidth="11.42578125" defaultRowHeight="12.75" x14ac:dyDescent="0.2"/>
  <cols>
    <col min="1" max="1" width="8.42578125" style="1" hidden="1" customWidth="1"/>
    <col min="2" max="2" width="5.42578125" style="1" customWidth="1"/>
    <col min="3" max="3" width="12.28515625" style="1" customWidth="1"/>
    <col min="4" max="4" width="2.85546875" style="1" customWidth="1"/>
    <col min="5" max="5" width="5.5703125" style="1" customWidth="1"/>
    <col min="6" max="6" width="23" style="1" customWidth="1"/>
    <col min="7" max="7" width="22.140625" style="1" customWidth="1"/>
    <col min="8" max="8" width="13.140625" style="1" customWidth="1"/>
    <col min="9" max="9" width="9.28515625" style="1" customWidth="1"/>
    <col min="10" max="10" width="10.28515625" style="1" customWidth="1"/>
    <col min="11" max="12" width="7" style="1" hidden="1" customWidth="1"/>
    <col min="13" max="13" width="7.5703125" style="1" hidden="1" customWidth="1"/>
    <col min="14" max="14" width="7.140625" style="1" hidden="1" customWidth="1"/>
    <col min="15" max="15" width="15.28515625" style="1" customWidth="1"/>
    <col min="16" max="16" width="8.28515625" style="1" hidden="1" customWidth="1"/>
    <col min="17" max="17" width="7.140625" style="1" hidden="1" customWidth="1"/>
    <col min="18" max="18" width="8.28515625" style="1" hidden="1" customWidth="1"/>
    <col min="19" max="19" width="7.85546875" style="1" hidden="1" customWidth="1"/>
    <col min="20" max="20" width="14.140625" style="1" customWidth="1"/>
    <col min="21" max="21" width="7.7109375" style="1" customWidth="1"/>
    <col min="22" max="22" width="7.140625" style="1" customWidth="1"/>
    <col min="23" max="23" width="8.140625" style="1" customWidth="1"/>
    <col min="24" max="24" width="7.42578125" style="1" customWidth="1"/>
    <col min="25" max="25" width="14.42578125" style="1" customWidth="1"/>
    <col min="26" max="27" width="12.28515625" style="1" customWidth="1"/>
    <col min="28" max="28" width="17.42578125" style="1" customWidth="1"/>
    <col min="29" max="29" width="19.85546875" style="1" customWidth="1"/>
    <col min="30" max="30" width="27.140625" style="1" hidden="1" customWidth="1"/>
    <col min="31" max="32" width="13.5703125" style="1" bestFit="1" customWidth="1"/>
    <col min="33" max="16384" width="11.42578125" style="1"/>
  </cols>
  <sheetData>
    <row r="1" spans="1:30" ht="35.25" customHeight="1" x14ac:dyDescent="0.2">
      <c r="B1" s="72" t="s">
        <v>0</v>
      </c>
      <c r="C1" s="72"/>
      <c r="D1" s="72"/>
      <c r="E1" s="72"/>
      <c r="F1" s="72"/>
      <c r="G1" s="72"/>
      <c r="H1" s="72"/>
      <c r="I1" s="72"/>
      <c r="J1" s="72"/>
      <c r="K1" s="72"/>
      <c r="L1" s="72"/>
      <c r="M1" s="72"/>
      <c r="N1" s="72"/>
      <c r="O1" s="72"/>
      <c r="P1" s="72"/>
      <c r="Q1" s="72"/>
      <c r="R1" s="72"/>
      <c r="S1" s="72"/>
      <c r="T1" s="72"/>
      <c r="U1" s="72"/>
      <c r="V1" s="72"/>
      <c r="W1" s="72"/>
      <c r="X1" s="72"/>
      <c r="Y1" s="72"/>
      <c r="Z1" s="72"/>
      <c r="AA1" s="72"/>
      <c r="AB1" s="72"/>
      <c r="AC1" s="72"/>
    </row>
    <row r="2" spans="1:30" s="4" customFormat="1" ht="16.5" customHeight="1" x14ac:dyDescent="0.2">
      <c r="A2" s="2"/>
      <c r="B2" s="73" t="s">
        <v>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3"/>
    </row>
    <row r="3" spans="1:30" s="4" customFormat="1" ht="16.5" customHeight="1" x14ac:dyDescent="0.2">
      <c r="A3" s="2"/>
      <c r="B3" s="73" t="s">
        <v>2</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3"/>
    </row>
    <row r="4" spans="1:30" ht="20.25" customHeight="1" x14ac:dyDescent="0.2">
      <c r="B4" s="74" t="s">
        <v>3</v>
      </c>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5" spans="1:30" s="5" customFormat="1" ht="18" customHeight="1" x14ac:dyDescent="0.2">
      <c r="B5" s="75" t="s">
        <v>4</v>
      </c>
      <c r="C5" s="75"/>
      <c r="D5" s="75"/>
      <c r="E5" s="75"/>
      <c r="F5" s="76" t="s">
        <v>5</v>
      </c>
      <c r="G5" s="77"/>
      <c r="H5" s="77"/>
      <c r="I5" s="77"/>
      <c r="J5" s="77"/>
      <c r="K5" s="77"/>
      <c r="L5" s="77"/>
      <c r="M5" s="77"/>
      <c r="N5" s="77"/>
      <c r="O5" s="77"/>
      <c r="P5" s="77"/>
      <c r="Q5" s="77"/>
      <c r="R5" s="77"/>
      <c r="S5" s="77"/>
      <c r="T5" s="77"/>
      <c r="U5" s="77"/>
      <c r="V5" s="77"/>
      <c r="W5" s="77"/>
      <c r="X5" s="77"/>
      <c r="Y5" s="77"/>
      <c r="Z5" s="77"/>
      <c r="AA5" s="77"/>
      <c r="AB5" s="77"/>
      <c r="AC5" s="78"/>
    </row>
    <row r="6" spans="1:30" s="5" customFormat="1" ht="36.75" customHeight="1" x14ac:dyDescent="0.2">
      <c r="B6" s="75" t="s">
        <v>6</v>
      </c>
      <c r="C6" s="75"/>
      <c r="D6" s="75"/>
      <c r="E6" s="75"/>
      <c r="F6" s="82" t="s">
        <v>7</v>
      </c>
      <c r="G6" s="83"/>
      <c r="H6" s="83"/>
      <c r="I6" s="83"/>
      <c r="J6" s="83"/>
      <c r="K6" s="83"/>
      <c r="L6" s="83"/>
      <c r="M6" s="83"/>
      <c r="N6" s="83"/>
      <c r="O6" s="83"/>
      <c r="P6" s="83"/>
      <c r="Q6" s="83"/>
      <c r="R6" s="83"/>
      <c r="S6" s="83"/>
      <c r="T6" s="83"/>
      <c r="U6" s="83"/>
      <c r="V6" s="83"/>
      <c r="W6" s="83"/>
      <c r="X6" s="83"/>
      <c r="Y6" s="83"/>
      <c r="Z6" s="83"/>
      <c r="AA6" s="83"/>
      <c r="AB6" s="83"/>
      <c r="AC6" s="84"/>
    </row>
    <row r="7" spans="1:30" s="5" customFormat="1" ht="15.75" customHeight="1" x14ac:dyDescent="0.2">
      <c r="B7" s="85" t="s">
        <v>8</v>
      </c>
      <c r="C7" s="86"/>
      <c r="D7" s="86"/>
      <c r="E7" s="87"/>
      <c r="F7" s="76" t="s">
        <v>9</v>
      </c>
      <c r="G7" s="77"/>
      <c r="H7" s="77"/>
      <c r="I7" s="77"/>
      <c r="J7" s="77"/>
      <c r="K7" s="77"/>
      <c r="L7" s="77"/>
      <c r="M7" s="77"/>
      <c r="N7" s="77"/>
      <c r="O7" s="77"/>
      <c r="P7" s="77"/>
      <c r="Q7" s="77"/>
      <c r="R7" s="77"/>
      <c r="S7" s="77"/>
      <c r="T7" s="77"/>
      <c r="U7" s="77"/>
      <c r="V7" s="77"/>
      <c r="W7" s="77"/>
      <c r="X7" s="77"/>
      <c r="Y7" s="77"/>
      <c r="Z7" s="77"/>
      <c r="AA7" s="77"/>
      <c r="AB7" s="77"/>
      <c r="AC7" s="78"/>
    </row>
    <row r="8" spans="1:30" s="5" customFormat="1" ht="21.75" customHeight="1" x14ac:dyDescent="0.2">
      <c r="B8" s="88" t="s">
        <v>10</v>
      </c>
      <c r="C8" s="89"/>
      <c r="D8" s="89"/>
      <c r="E8" s="89"/>
      <c r="F8" s="89"/>
      <c r="G8" s="89"/>
      <c r="H8" s="89"/>
      <c r="I8" s="89"/>
      <c r="J8" s="89"/>
      <c r="K8" s="89"/>
      <c r="L8" s="89"/>
      <c r="M8" s="89"/>
      <c r="N8" s="89"/>
      <c r="O8" s="89"/>
      <c r="P8" s="89"/>
      <c r="Q8" s="89"/>
      <c r="R8" s="89"/>
      <c r="S8" s="89"/>
      <c r="T8" s="89"/>
      <c r="U8" s="89"/>
      <c r="V8" s="89"/>
      <c r="W8" s="89"/>
      <c r="X8" s="89"/>
      <c r="Y8" s="89"/>
      <c r="Z8" s="89"/>
      <c r="AA8" s="89"/>
      <c r="AB8" s="89"/>
      <c r="AC8" s="6"/>
    </row>
    <row r="9" spans="1:30" s="5" customFormat="1" ht="17.25" customHeight="1" x14ac:dyDescent="0.2">
      <c r="B9" s="90" t="s">
        <v>11</v>
      </c>
      <c r="C9" s="90"/>
      <c r="D9" s="90"/>
      <c r="E9" s="90"/>
      <c r="F9" s="91" t="s">
        <v>12</v>
      </c>
      <c r="G9" s="92"/>
      <c r="H9" s="92"/>
      <c r="I9" s="92"/>
      <c r="J9" s="92"/>
      <c r="K9" s="92"/>
      <c r="L9" s="92"/>
      <c r="M9" s="92"/>
      <c r="N9" s="92"/>
      <c r="O9" s="92"/>
      <c r="P9" s="92"/>
      <c r="Q9" s="92"/>
      <c r="R9" s="92"/>
      <c r="S9" s="92"/>
      <c r="T9" s="92"/>
      <c r="U9" s="92"/>
      <c r="V9" s="92"/>
      <c r="W9" s="92"/>
      <c r="X9" s="92"/>
      <c r="Y9" s="92"/>
      <c r="Z9" s="92"/>
      <c r="AA9" s="92"/>
      <c r="AB9" s="92"/>
      <c r="AC9" s="93"/>
    </row>
    <row r="10" spans="1:30" s="5" customFormat="1" ht="30.75" customHeight="1" x14ac:dyDescent="0.2">
      <c r="B10" s="90" t="s">
        <v>13</v>
      </c>
      <c r="C10" s="90"/>
      <c r="D10" s="90"/>
      <c r="E10" s="90"/>
      <c r="F10" s="94" t="s">
        <v>14</v>
      </c>
      <c r="G10" s="95"/>
      <c r="H10" s="95"/>
      <c r="I10" s="95"/>
      <c r="J10" s="95"/>
      <c r="K10" s="95"/>
      <c r="L10" s="95"/>
      <c r="M10" s="95"/>
      <c r="N10" s="95"/>
      <c r="O10" s="95"/>
      <c r="P10" s="95"/>
      <c r="Q10" s="95"/>
      <c r="R10" s="95"/>
      <c r="S10" s="95"/>
      <c r="T10" s="95"/>
      <c r="U10" s="95"/>
      <c r="V10" s="95"/>
      <c r="W10" s="95"/>
      <c r="X10" s="95"/>
      <c r="Y10" s="95"/>
      <c r="Z10" s="95"/>
      <c r="AA10" s="95"/>
      <c r="AB10" s="95"/>
      <c r="AC10" s="96"/>
    </row>
    <row r="11" spans="1:30" s="5" customFormat="1" ht="54" customHeight="1" x14ac:dyDescent="0.2">
      <c r="B11" s="97" t="s">
        <v>15</v>
      </c>
      <c r="C11" s="98"/>
      <c r="D11" s="98"/>
      <c r="E11" s="99"/>
      <c r="F11" s="100" t="s">
        <v>16</v>
      </c>
      <c r="G11" s="92"/>
      <c r="H11" s="92"/>
      <c r="I11" s="92"/>
      <c r="J11" s="92"/>
      <c r="K11" s="92"/>
      <c r="L11" s="92"/>
      <c r="M11" s="92"/>
      <c r="N11" s="92"/>
      <c r="O11" s="92"/>
      <c r="P11" s="92"/>
      <c r="Q11" s="92"/>
      <c r="R11" s="92"/>
      <c r="S11" s="92"/>
      <c r="T11" s="92"/>
      <c r="U11" s="92"/>
      <c r="V11" s="92"/>
      <c r="W11" s="92"/>
      <c r="X11" s="92"/>
      <c r="Y11" s="92"/>
      <c r="Z11" s="92"/>
      <c r="AA11" s="92"/>
      <c r="AB11" s="92"/>
      <c r="AC11" s="93"/>
    </row>
    <row r="12" spans="1:30" ht="21" customHeight="1" x14ac:dyDescent="0.2">
      <c r="A12" s="7"/>
      <c r="B12" s="8"/>
      <c r="C12" s="101" t="s">
        <v>17</v>
      </c>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3"/>
    </row>
    <row r="13" spans="1:30" ht="51" customHeight="1" x14ac:dyDescent="0.2">
      <c r="B13" s="9" t="s">
        <v>18</v>
      </c>
      <c r="C13" s="79" t="s">
        <v>19</v>
      </c>
      <c r="D13" s="80"/>
      <c r="E13" s="81"/>
      <c r="F13" s="10" t="s">
        <v>20</v>
      </c>
      <c r="G13" s="11" t="s">
        <v>21</v>
      </c>
      <c r="H13" s="12" t="s">
        <v>22</v>
      </c>
      <c r="I13" s="13" t="s">
        <v>23</v>
      </c>
      <c r="J13" s="13" t="s">
        <v>24</v>
      </c>
      <c r="K13" s="14" t="s">
        <v>25</v>
      </c>
      <c r="L13" s="15" t="s">
        <v>26</v>
      </c>
      <c r="M13" s="14" t="s">
        <v>27</v>
      </c>
      <c r="N13" s="14" t="s">
        <v>28</v>
      </c>
      <c r="O13" s="16" t="s">
        <v>29</v>
      </c>
      <c r="P13" s="17" t="s">
        <v>30</v>
      </c>
      <c r="Q13" s="17" t="s">
        <v>31</v>
      </c>
      <c r="R13" s="17" t="s">
        <v>32</v>
      </c>
      <c r="S13" s="17" t="s">
        <v>33</v>
      </c>
      <c r="T13" s="16" t="s">
        <v>34</v>
      </c>
      <c r="U13" s="17" t="s">
        <v>35</v>
      </c>
      <c r="V13" s="17" t="s">
        <v>36</v>
      </c>
      <c r="W13" s="17" t="s">
        <v>37</v>
      </c>
      <c r="X13" s="17" t="s">
        <v>38</v>
      </c>
      <c r="Y13" s="16" t="s">
        <v>39</v>
      </c>
      <c r="Z13" s="18" t="s">
        <v>40</v>
      </c>
      <c r="AA13" s="18" t="s">
        <v>41</v>
      </c>
      <c r="AB13" s="19" t="s">
        <v>42</v>
      </c>
      <c r="AC13" s="18" t="s">
        <v>43</v>
      </c>
    </row>
    <row r="14" spans="1:30" ht="79.5" customHeight="1" x14ac:dyDescent="0.2">
      <c r="B14" s="20">
        <v>1</v>
      </c>
      <c r="C14" s="107" t="s">
        <v>44</v>
      </c>
      <c r="D14" s="108"/>
      <c r="E14" s="109"/>
      <c r="F14" s="21"/>
      <c r="G14" s="22"/>
      <c r="H14" s="23" t="s">
        <v>45</v>
      </c>
      <c r="I14" s="24">
        <f t="shared" ref="I14:Y14" si="0">SUM(I15+I22+I29+I37)</f>
        <v>940</v>
      </c>
      <c r="J14" s="24">
        <f t="shared" si="0"/>
        <v>786</v>
      </c>
      <c r="K14" s="24">
        <f t="shared" si="0"/>
        <v>44</v>
      </c>
      <c r="L14" s="24">
        <f t="shared" si="0"/>
        <v>98</v>
      </c>
      <c r="M14" s="24">
        <f>SUM(M15+M22+M29+M37)</f>
        <v>159</v>
      </c>
      <c r="N14" s="24">
        <f t="shared" si="0"/>
        <v>104</v>
      </c>
      <c r="O14" s="25">
        <f t="shared" si="0"/>
        <v>405</v>
      </c>
      <c r="P14" s="24">
        <f t="shared" si="0"/>
        <v>86</v>
      </c>
      <c r="Q14" s="24">
        <f t="shared" si="0"/>
        <v>109</v>
      </c>
      <c r="R14" s="24">
        <f t="shared" si="0"/>
        <v>50</v>
      </c>
      <c r="S14" s="24">
        <f t="shared" si="0"/>
        <v>24</v>
      </c>
      <c r="T14" s="25">
        <f t="shared" si="0"/>
        <v>269</v>
      </c>
      <c r="U14" s="24">
        <f t="shared" si="0"/>
        <v>59</v>
      </c>
      <c r="V14" s="24">
        <f t="shared" si="0"/>
        <v>23</v>
      </c>
      <c r="W14" s="24">
        <f t="shared" si="0"/>
        <v>28</v>
      </c>
      <c r="X14" s="24">
        <f t="shared" si="0"/>
        <v>2</v>
      </c>
      <c r="Y14" s="25">
        <f t="shared" si="0"/>
        <v>112</v>
      </c>
      <c r="Z14" s="25">
        <f>SUM(O14+T14+Y14)</f>
        <v>786</v>
      </c>
      <c r="AA14" s="26">
        <f>SUM(Z14/J14)</f>
        <v>1</v>
      </c>
      <c r="AB14" s="27">
        <v>16244741</v>
      </c>
      <c r="AC14" s="28" t="s">
        <v>46</v>
      </c>
      <c r="AD14" s="29">
        <f>83+73+55+0</f>
        <v>211</v>
      </c>
    </row>
    <row r="15" spans="1:30" ht="41.25" customHeight="1" x14ac:dyDescent="0.2">
      <c r="B15" s="30"/>
      <c r="C15" s="110"/>
      <c r="D15" s="111"/>
      <c r="E15" s="112"/>
      <c r="F15" s="31" t="s">
        <v>47</v>
      </c>
      <c r="G15" s="22"/>
      <c r="H15" s="23" t="s">
        <v>45</v>
      </c>
      <c r="I15" s="24">
        <v>391</v>
      </c>
      <c r="J15" s="24">
        <v>303</v>
      </c>
      <c r="K15" s="24">
        <v>25</v>
      </c>
      <c r="L15" s="24">
        <v>26</v>
      </c>
      <c r="M15" s="24">
        <v>27</v>
      </c>
      <c r="N15" s="24">
        <v>13</v>
      </c>
      <c r="O15" s="32">
        <f>SUM(K15:N15)</f>
        <v>91</v>
      </c>
      <c r="P15" s="24">
        <v>65</v>
      </c>
      <c r="Q15" s="24">
        <v>53</v>
      </c>
      <c r="R15" s="24">
        <v>16</v>
      </c>
      <c r="S15" s="24">
        <v>14</v>
      </c>
      <c r="T15" s="33">
        <f t="shared" ref="T15:T40" si="1">SUM(P15:S15)</f>
        <v>148</v>
      </c>
      <c r="U15" s="24">
        <v>43</v>
      </c>
      <c r="V15" s="24">
        <v>21</v>
      </c>
      <c r="W15" s="34" t="s">
        <v>48</v>
      </c>
      <c r="X15" s="34" t="s">
        <v>48</v>
      </c>
      <c r="Y15" s="33">
        <f t="shared" ref="Y15:Y40" si="2">SUM(U15:X15)</f>
        <v>64</v>
      </c>
      <c r="Z15" s="33">
        <f t="shared" ref="Z15:Z40" si="3">SUM(O15+T15+Y15)</f>
        <v>303</v>
      </c>
      <c r="AA15" s="35">
        <f>SUM(Z15/J15)</f>
        <v>1</v>
      </c>
      <c r="AB15" s="36"/>
      <c r="AC15" s="37"/>
      <c r="AD15" s="29">
        <f>4+32+5+0</f>
        <v>41</v>
      </c>
    </row>
    <row r="16" spans="1:30" ht="31.5" customHeight="1" x14ac:dyDescent="0.2">
      <c r="B16" s="30"/>
      <c r="C16" s="113"/>
      <c r="D16" s="113"/>
      <c r="E16" s="113"/>
      <c r="F16" s="38"/>
      <c r="G16" s="31" t="s">
        <v>49</v>
      </c>
      <c r="H16" s="39" t="s">
        <v>45</v>
      </c>
      <c r="I16" s="40">
        <v>100</v>
      </c>
      <c r="J16" s="41">
        <v>84</v>
      </c>
      <c r="K16" s="42">
        <v>8</v>
      </c>
      <c r="L16" s="42">
        <v>8</v>
      </c>
      <c r="M16" s="42">
        <v>8</v>
      </c>
      <c r="N16" s="42">
        <v>8</v>
      </c>
      <c r="O16" s="42">
        <f t="shared" ref="O16:O40" si="4">SUM(K16:N16)</f>
        <v>32</v>
      </c>
      <c r="P16" s="42">
        <v>10</v>
      </c>
      <c r="Q16" s="42">
        <v>8</v>
      </c>
      <c r="R16" s="42">
        <v>9</v>
      </c>
      <c r="S16" s="42">
        <v>9</v>
      </c>
      <c r="T16" s="43">
        <f t="shared" si="1"/>
        <v>36</v>
      </c>
      <c r="U16" s="43">
        <v>8</v>
      </c>
      <c r="V16" s="43">
        <v>8</v>
      </c>
      <c r="W16" s="44" t="s">
        <v>48</v>
      </c>
      <c r="X16" s="44" t="s">
        <v>48</v>
      </c>
      <c r="Y16" s="33">
        <f t="shared" si="2"/>
        <v>16</v>
      </c>
      <c r="Z16" s="43">
        <f t="shared" si="3"/>
        <v>84</v>
      </c>
      <c r="AA16" s="45">
        <f t="shared" ref="AA16:AA40" si="5">SUM(Z16/J16)</f>
        <v>1</v>
      </c>
      <c r="AB16" s="46"/>
      <c r="AC16" s="46"/>
    </row>
    <row r="17" spans="2:30" ht="69" customHeight="1" x14ac:dyDescent="0.2">
      <c r="B17" s="30"/>
      <c r="C17" s="47"/>
      <c r="D17" s="48"/>
      <c r="E17" s="49"/>
      <c r="F17" s="50"/>
      <c r="G17" s="31" t="s">
        <v>50</v>
      </c>
      <c r="H17" s="39" t="s">
        <v>45</v>
      </c>
      <c r="I17" s="40">
        <v>45</v>
      </c>
      <c r="J17" s="41">
        <v>36</v>
      </c>
      <c r="K17" s="42">
        <v>3</v>
      </c>
      <c r="L17" s="43">
        <v>4</v>
      </c>
      <c r="M17" s="42">
        <v>4</v>
      </c>
      <c r="N17" s="42">
        <v>3</v>
      </c>
      <c r="O17" s="43">
        <f t="shared" si="4"/>
        <v>14</v>
      </c>
      <c r="P17" s="51">
        <v>3</v>
      </c>
      <c r="Q17" s="51">
        <v>3</v>
      </c>
      <c r="R17" s="51">
        <v>6</v>
      </c>
      <c r="S17" s="44" t="s">
        <v>48</v>
      </c>
      <c r="T17" s="43">
        <f t="shared" si="1"/>
        <v>12</v>
      </c>
      <c r="U17" s="52">
        <v>4</v>
      </c>
      <c r="V17" s="52">
        <v>4</v>
      </c>
      <c r="W17" s="44" t="s">
        <v>48</v>
      </c>
      <c r="X17" s="44" t="s">
        <v>48</v>
      </c>
      <c r="Y17" s="43">
        <f t="shared" si="2"/>
        <v>8</v>
      </c>
      <c r="Z17" s="43">
        <f t="shared" si="3"/>
        <v>34</v>
      </c>
      <c r="AA17" s="45">
        <f t="shared" si="5"/>
        <v>0.94444444444444442</v>
      </c>
      <c r="AB17" s="46"/>
      <c r="AC17" s="46"/>
    </row>
    <row r="18" spans="2:30" ht="56.25" customHeight="1" x14ac:dyDescent="0.2">
      <c r="B18" s="30"/>
      <c r="C18" s="110"/>
      <c r="D18" s="111"/>
      <c r="E18" s="112"/>
      <c r="F18" s="50"/>
      <c r="G18" s="31" t="s">
        <v>51</v>
      </c>
      <c r="H18" s="39" t="s">
        <v>45</v>
      </c>
      <c r="I18" s="40">
        <v>15</v>
      </c>
      <c r="J18" s="41">
        <v>4</v>
      </c>
      <c r="K18" s="54">
        <v>1</v>
      </c>
      <c r="L18" s="54">
        <v>1</v>
      </c>
      <c r="M18" s="54">
        <v>1</v>
      </c>
      <c r="N18" s="54">
        <v>1</v>
      </c>
      <c r="O18" s="43">
        <f t="shared" si="4"/>
        <v>4</v>
      </c>
      <c r="P18" s="51">
        <v>1</v>
      </c>
      <c r="Q18" s="51">
        <v>1</v>
      </c>
      <c r="R18" s="44" t="s">
        <v>48</v>
      </c>
      <c r="S18" s="44" t="s">
        <v>48</v>
      </c>
      <c r="T18" s="43">
        <f t="shared" si="1"/>
        <v>2</v>
      </c>
      <c r="U18" s="44" t="s">
        <v>48</v>
      </c>
      <c r="V18" s="44" t="s">
        <v>48</v>
      </c>
      <c r="W18" s="44" t="s">
        <v>48</v>
      </c>
      <c r="X18" s="44" t="s">
        <v>48</v>
      </c>
      <c r="Y18" s="44" t="s">
        <v>48</v>
      </c>
      <c r="Z18" s="43">
        <v>4</v>
      </c>
      <c r="AA18" s="45">
        <f t="shared" si="5"/>
        <v>1</v>
      </c>
      <c r="AB18" s="46"/>
      <c r="AC18" s="46"/>
    </row>
    <row r="19" spans="2:30" ht="42.75" customHeight="1" x14ac:dyDescent="0.2">
      <c r="B19" s="30"/>
      <c r="C19" s="47"/>
      <c r="D19" s="48"/>
      <c r="E19" s="49"/>
      <c r="F19" s="50"/>
      <c r="G19" s="31" t="s">
        <v>52</v>
      </c>
      <c r="H19" s="39" t="s">
        <v>45</v>
      </c>
      <c r="I19" s="40">
        <v>30</v>
      </c>
      <c r="J19" s="41">
        <v>25</v>
      </c>
      <c r="K19" s="54">
        <v>1</v>
      </c>
      <c r="L19" s="54">
        <v>1</v>
      </c>
      <c r="M19" s="54">
        <v>1</v>
      </c>
      <c r="N19" s="54">
        <v>1</v>
      </c>
      <c r="O19" s="43">
        <f t="shared" si="4"/>
        <v>4</v>
      </c>
      <c r="P19" s="51">
        <v>1</v>
      </c>
      <c r="Q19" s="51">
        <v>1</v>
      </c>
      <c r="R19" s="51">
        <v>1</v>
      </c>
      <c r="S19" s="51">
        <v>5</v>
      </c>
      <c r="T19" s="43">
        <f t="shared" si="1"/>
        <v>8</v>
      </c>
      <c r="U19" s="51">
        <v>4</v>
      </c>
      <c r="V19" s="51">
        <v>9</v>
      </c>
      <c r="W19" s="44" t="s">
        <v>48</v>
      </c>
      <c r="X19" s="44" t="s">
        <v>48</v>
      </c>
      <c r="Y19" s="43">
        <f t="shared" si="2"/>
        <v>13</v>
      </c>
      <c r="Z19" s="43">
        <f t="shared" si="3"/>
        <v>25</v>
      </c>
      <c r="AA19" s="45">
        <f t="shared" si="5"/>
        <v>1</v>
      </c>
      <c r="AB19" s="46"/>
      <c r="AC19" s="46"/>
    </row>
    <row r="20" spans="2:30" ht="65.25" customHeight="1" x14ac:dyDescent="0.2">
      <c r="B20" s="30"/>
      <c r="C20" s="47"/>
      <c r="D20" s="48"/>
      <c r="E20" s="49"/>
      <c r="F20" s="50"/>
      <c r="G20" s="31" t="s">
        <v>53</v>
      </c>
      <c r="H20" s="39" t="s">
        <v>45</v>
      </c>
      <c r="I20" s="55">
        <v>200</v>
      </c>
      <c r="J20" s="41">
        <v>154</v>
      </c>
      <c r="K20" s="54">
        <v>12</v>
      </c>
      <c r="L20" s="54">
        <v>12</v>
      </c>
      <c r="M20" s="54">
        <v>13</v>
      </c>
      <c r="N20" s="44" t="s">
        <v>48</v>
      </c>
      <c r="O20" s="43">
        <f t="shared" si="4"/>
        <v>37</v>
      </c>
      <c r="P20" s="51">
        <v>50</v>
      </c>
      <c r="Q20" s="51">
        <v>40</v>
      </c>
      <c r="R20" s="44" t="s">
        <v>48</v>
      </c>
      <c r="S20" s="44" t="s">
        <v>48</v>
      </c>
      <c r="T20" s="43">
        <f t="shared" si="1"/>
        <v>90</v>
      </c>
      <c r="U20" s="51">
        <v>27</v>
      </c>
      <c r="V20" s="44" t="s">
        <v>48</v>
      </c>
      <c r="W20" s="44" t="s">
        <v>48</v>
      </c>
      <c r="X20" s="44" t="s">
        <v>48</v>
      </c>
      <c r="Y20" s="43">
        <f t="shared" ref="Y20" si="6">SUM(U20:X20)</f>
        <v>27</v>
      </c>
      <c r="Z20" s="43">
        <f t="shared" si="3"/>
        <v>154</v>
      </c>
      <c r="AA20" s="45">
        <f t="shared" si="5"/>
        <v>1</v>
      </c>
      <c r="AB20" s="46"/>
      <c r="AC20" s="46"/>
    </row>
    <row r="21" spans="2:30" ht="93" hidden="1" customHeight="1" x14ac:dyDescent="0.2">
      <c r="B21" s="30"/>
      <c r="C21" s="110"/>
      <c r="D21" s="111"/>
      <c r="E21" s="112"/>
      <c r="F21" s="50"/>
      <c r="G21" s="31" t="s">
        <v>54</v>
      </c>
      <c r="H21" s="39" t="s">
        <v>45</v>
      </c>
      <c r="I21" s="55">
        <v>1</v>
      </c>
      <c r="J21" s="44" t="s">
        <v>48</v>
      </c>
      <c r="K21" s="44" t="s">
        <v>48</v>
      </c>
      <c r="L21" s="44" t="s">
        <v>48</v>
      </c>
      <c r="M21" s="44" t="s">
        <v>48</v>
      </c>
      <c r="N21" s="44" t="s">
        <v>48</v>
      </c>
      <c r="O21" s="44" t="s">
        <v>48</v>
      </c>
      <c r="P21" s="44" t="s">
        <v>48</v>
      </c>
      <c r="Q21" s="44" t="s">
        <v>48</v>
      </c>
      <c r="R21" s="44" t="s">
        <v>48</v>
      </c>
      <c r="S21" s="44" t="s">
        <v>48</v>
      </c>
      <c r="T21" s="44" t="s">
        <v>48</v>
      </c>
      <c r="U21" s="44" t="s">
        <v>48</v>
      </c>
      <c r="V21" s="44" t="s">
        <v>48</v>
      </c>
      <c r="W21" s="44"/>
      <c r="X21" s="44"/>
      <c r="Y21" s="44" t="s">
        <v>48</v>
      </c>
      <c r="Z21" s="44" t="s">
        <v>48</v>
      </c>
      <c r="AA21" s="44" t="s">
        <v>55</v>
      </c>
      <c r="AB21" s="46"/>
      <c r="AC21" s="46"/>
    </row>
    <row r="22" spans="2:30" ht="93.75" customHeight="1" x14ac:dyDescent="0.2">
      <c r="B22" s="30"/>
      <c r="C22" s="47"/>
      <c r="D22" s="48"/>
      <c r="E22" s="49"/>
      <c r="F22" s="31" t="s">
        <v>56</v>
      </c>
      <c r="G22" s="56"/>
      <c r="H22" s="23" t="s">
        <v>45</v>
      </c>
      <c r="I22" s="25">
        <f>+I23+I25+I26+I27</f>
        <v>240</v>
      </c>
      <c r="J22" s="25">
        <v>220</v>
      </c>
      <c r="K22" s="32">
        <v>4</v>
      </c>
      <c r="L22" s="32">
        <v>28</v>
      </c>
      <c r="M22" s="32">
        <v>81</v>
      </c>
      <c r="N22" s="32">
        <v>68</v>
      </c>
      <c r="O22" s="33">
        <f t="shared" si="4"/>
        <v>181</v>
      </c>
      <c r="P22" s="32">
        <v>8</v>
      </c>
      <c r="Q22" s="32">
        <v>20</v>
      </c>
      <c r="R22" s="32">
        <v>6</v>
      </c>
      <c r="S22" s="32">
        <v>3</v>
      </c>
      <c r="T22" s="33">
        <f t="shared" si="1"/>
        <v>37</v>
      </c>
      <c r="U22" s="32">
        <v>1</v>
      </c>
      <c r="V22" s="34" t="s">
        <v>48</v>
      </c>
      <c r="W22" s="34" t="s">
        <v>48</v>
      </c>
      <c r="X22" s="32">
        <v>1</v>
      </c>
      <c r="Y22" s="33">
        <f t="shared" si="2"/>
        <v>2</v>
      </c>
      <c r="Z22" s="33">
        <f>SUM(O22+T22+Y22)</f>
        <v>220</v>
      </c>
      <c r="AA22" s="35">
        <f>SUM(Z22/J22)</f>
        <v>1</v>
      </c>
      <c r="AB22" s="46"/>
      <c r="AC22" s="46"/>
    </row>
    <row r="23" spans="2:30" ht="92.25" customHeight="1" x14ac:dyDescent="0.2">
      <c r="B23" s="30"/>
      <c r="C23" s="104"/>
      <c r="D23" s="105"/>
      <c r="E23" s="106"/>
      <c r="F23" s="50"/>
      <c r="G23" s="31" t="s">
        <v>57</v>
      </c>
      <c r="H23" s="39" t="s">
        <v>45</v>
      </c>
      <c r="I23" s="40">
        <v>50</v>
      </c>
      <c r="J23" s="54">
        <v>47</v>
      </c>
      <c r="K23" s="54">
        <v>3</v>
      </c>
      <c r="L23" s="54">
        <v>6</v>
      </c>
      <c r="M23" s="54">
        <v>9</v>
      </c>
      <c r="N23" s="54">
        <v>8</v>
      </c>
      <c r="O23" s="43">
        <f t="shared" si="4"/>
        <v>26</v>
      </c>
      <c r="P23" s="51">
        <v>8</v>
      </c>
      <c r="Q23" s="51">
        <v>6</v>
      </c>
      <c r="R23" s="51">
        <v>5</v>
      </c>
      <c r="S23" s="51">
        <v>1</v>
      </c>
      <c r="T23" s="43">
        <f t="shared" ref="T23" si="7">SUM(P23:S23)</f>
        <v>20</v>
      </c>
      <c r="U23" s="51">
        <v>1</v>
      </c>
      <c r="V23" s="44" t="s">
        <v>48</v>
      </c>
      <c r="W23" s="44" t="s">
        <v>48</v>
      </c>
      <c r="X23" s="44" t="s">
        <v>48</v>
      </c>
      <c r="Y23" s="43">
        <f t="shared" si="2"/>
        <v>1</v>
      </c>
      <c r="Z23" s="43">
        <f t="shared" ref="Z23" si="8">SUM(O23+T23+Y23)</f>
        <v>47</v>
      </c>
      <c r="AA23" s="45">
        <f t="shared" ref="AA23" si="9">SUM(Z23/J23)</f>
        <v>1</v>
      </c>
      <c r="AB23" s="46"/>
      <c r="AC23" s="46"/>
    </row>
    <row r="24" spans="2:30" ht="0.75" customHeight="1" x14ac:dyDescent="0.2">
      <c r="B24" s="30"/>
      <c r="C24" s="47"/>
      <c r="D24" s="48"/>
      <c r="E24" s="49"/>
      <c r="F24" s="50"/>
      <c r="G24" s="31" t="s">
        <v>58</v>
      </c>
      <c r="H24" s="39" t="s">
        <v>45</v>
      </c>
      <c r="I24" s="40">
        <v>179</v>
      </c>
      <c r="J24" s="57">
        <v>172</v>
      </c>
      <c r="K24" s="54"/>
      <c r="L24" s="54"/>
      <c r="M24" s="54">
        <v>69</v>
      </c>
      <c r="N24" s="54">
        <v>60</v>
      </c>
      <c r="O24" s="43">
        <f t="shared" si="4"/>
        <v>129</v>
      </c>
      <c r="P24" s="51"/>
      <c r="Q24" s="51"/>
      <c r="R24" s="51"/>
      <c r="S24" s="51">
        <v>1</v>
      </c>
      <c r="T24" s="43"/>
      <c r="U24" s="51"/>
      <c r="V24" s="44" t="s">
        <v>48</v>
      </c>
      <c r="W24" s="44" t="s">
        <v>48</v>
      </c>
      <c r="X24" s="44" t="s">
        <v>48</v>
      </c>
      <c r="Y24" s="43">
        <f t="shared" si="2"/>
        <v>0</v>
      </c>
      <c r="Z24" s="43">
        <f t="shared" si="3"/>
        <v>129</v>
      </c>
      <c r="AA24" s="53">
        <f t="shared" si="5"/>
        <v>0.75</v>
      </c>
      <c r="AB24" s="46"/>
      <c r="AC24" s="46"/>
    </row>
    <row r="25" spans="2:30" ht="47.25" customHeight="1" x14ac:dyDescent="0.2">
      <c r="B25" s="30"/>
      <c r="C25" s="114"/>
      <c r="D25" s="113"/>
      <c r="E25" s="113"/>
      <c r="F25" s="38"/>
      <c r="G25" s="31" t="s">
        <v>58</v>
      </c>
      <c r="H25" s="39" t="s">
        <v>45</v>
      </c>
      <c r="I25" s="58">
        <v>179</v>
      </c>
      <c r="J25" s="54">
        <v>164</v>
      </c>
      <c r="K25" s="44" t="s">
        <v>48</v>
      </c>
      <c r="L25" s="54">
        <v>20</v>
      </c>
      <c r="M25" s="54">
        <v>69</v>
      </c>
      <c r="N25" s="54">
        <v>60</v>
      </c>
      <c r="O25" s="43">
        <f t="shared" si="4"/>
        <v>149</v>
      </c>
      <c r="P25" s="44" t="s">
        <v>48</v>
      </c>
      <c r="Q25" s="51">
        <v>13</v>
      </c>
      <c r="R25" s="44" t="s">
        <v>48</v>
      </c>
      <c r="S25" s="51">
        <v>2</v>
      </c>
      <c r="T25" s="43">
        <f t="shared" ref="T25" si="10">SUM(P25:S25)</f>
        <v>15</v>
      </c>
      <c r="U25" s="44" t="s">
        <v>48</v>
      </c>
      <c r="V25" s="44" t="s">
        <v>48</v>
      </c>
      <c r="W25" s="44" t="s">
        <v>48</v>
      </c>
      <c r="X25" s="44" t="s">
        <v>48</v>
      </c>
      <c r="Y25" s="44" t="s">
        <v>48</v>
      </c>
      <c r="Z25" s="43">
        <f t="shared" si="3"/>
        <v>164</v>
      </c>
      <c r="AA25" s="45">
        <f t="shared" si="5"/>
        <v>1</v>
      </c>
      <c r="AB25" s="46"/>
      <c r="AC25" s="46"/>
    </row>
    <row r="26" spans="2:30" ht="78" customHeight="1" x14ac:dyDescent="0.2">
      <c r="B26" s="30"/>
      <c r="C26" s="59"/>
      <c r="D26" s="60"/>
      <c r="E26" s="61"/>
      <c r="F26" s="38"/>
      <c r="G26" s="31" t="s">
        <v>59</v>
      </c>
      <c r="H26" s="39" t="s">
        <v>45</v>
      </c>
      <c r="I26" s="58">
        <v>10</v>
      </c>
      <c r="J26" s="54">
        <v>8</v>
      </c>
      <c r="K26" s="54">
        <v>1</v>
      </c>
      <c r="L26" s="54">
        <v>2</v>
      </c>
      <c r="M26" s="54">
        <v>3</v>
      </c>
      <c r="N26" s="44" t="s">
        <v>48</v>
      </c>
      <c r="O26" s="43">
        <f t="shared" si="4"/>
        <v>6</v>
      </c>
      <c r="P26" s="44" t="s">
        <v>48</v>
      </c>
      <c r="Q26" s="54">
        <v>1</v>
      </c>
      <c r="R26" s="54">
        <v>1</v>
      </c>
      <c r="S26" s="44" t="s">
        <v>48</v>
      </c>
      <c r="T26" s="43">
        <f t="shared" ref="T26" si="11">SUM(P26:S26)</f>
        <v>2</v>
      </c>
      <c r="U26" s="44" t="s">
        <v>48</v>
      </c>
      <c r="V26" s="44" t="s">
        <v>48</v>
      </c>
      <c r="W26" s="44" t="s">
        <v>48</v>
      </c>
      <c r="X26" s="44" t="s">
        <v>48</v>
      </c>
      <c r="Y26" s="44" t="s">
        <v>48</v>
      </c>
      <c r="Z26" s="43">
        <f t="shared" si="3"/>
        <v>8</v>
      </c>
      <c r="AA26" s="45">
        <f t="shared" si="5"/>
        <v>1</v>
      </c>
      <c r="AB26" s="46"/>
      <c r="AC26" s="46"/>
    </row>
    <row r="27" spans="2:30" ht="69.75" customHeight="1" x14ac:dyDescent="0.2">
      <c r="B27" s="30"/>
      <c r="C27" s="104"/>
      <c r="D27" s="105"/>
      <c r="E27" s="106"/>
      <c r="F27" s="38"/>
      <c r="G27" s="31" t="s">
        <v>60</v>
      </c>
      <c r="H27" s="39" t="s">
        <v>45</v>
      </c>
      <c r="I27" s="40">
        <v>1</v>
      </c>
      <c r="J27" s="57">
        <v>1</v>
      </c>
      <c r="K27" s="44" t="s">
        <v>48</v>
      </c>
      <c r="L27" s="44" t="s">
        <v>48</v>
      </c>
      <c r="M27" s="44" t="s">
        <v>48</v>
      </c>
      <c r="N27" s="44" t="s">
        <v>48</v>
      </c>
      <c r="O27" s="44" t="s">
        <v>48</v>
      </c>
      <c r="P27" s="44" t="s">
        <v>48</v>
      </c>
      <c r="Q27" s="44" t="s">
        <v>48</v>
      </c>
      <c r="R27" s="44" t="s">
        <v>48</v>
      </c>
      <c r="S27" s="44" t="s">
        <v>48</v>
      </c>
      <c r="T27" s="44" t="s">
        <v>48</v>
      </c>
      <c r="U27" s="44" t="s">
        <v>48</v>
      </c>
      <c r="V27" s="44" t="s">
        <v>48</v>
      </c>
      <c r="W27" s="44" t="s">
        <v>48</v>
      </c>
      <c r="X27" s="44" t="s">
        <v>61</v>
      </c>
      <c r="Y27" s="44" t="s">
        <v>61</v>
      </c>
      <c r="Z27" s="44" t="s">
        <v>61</v>
      </c>
      <c r="AA27" s="45">
        <f>SUM(Z27/J27)</f>
        <v>1</v>
      </c>
      <c r="AB27" s="46"/>
      <c r="AC27" s="46"/>
    </row>
    <row r="28" spans="2:30" ht="39.75" hidden="1" customHeight="1" x14ac:dyDescent="0.2">
      <c r="B28" s="30"/>
      <c r="C28" s="115"/>
      <c r="D28" s="115"/>
      <c r="E28" s="115"/>
      <c r="F28" s="31"/>
      <c r="G28" s="31" t="s">
        <v>62</v>
      </c>
      <c r="H28" s="39" t="s">
        <v>45</v>
      </c>
      <c r="I28" s="40">
        <v>10</v>
      </c>
      <c r="J28" s="57">
        <v>2</v>
      </c>
      <c r="K28" s="43">
        <v>0</v>
      </c>
      <c r="L28" s="43">
        <v>2</v>
      </c>
      <c r="M28" s="43">
        <v>0</v>
      </c>
      <c r="N28" s="43">
        <v>0</v>
      </c>
      <c r="O28" s="43">
        <f t="shared" si="4"/>
        <v>2</v>
      </c>
      <c r="P28" s="43">
        <v>0</v>
      </c>
      <c r="Q28" s="43"/>
      <c r="R28" s="43"/>
      <c r="S28" s="43"/>
      <c r="T28" s="43">
        <f t="shared" si="1"/>
        <v>0</v>
      </c>
      <c r="U28" s="43"/>
      <c r="V28" s="43"/>
      <c r="W28" s="43"/>
      <c r="X28" s="43"/>
      <c r="Y28" s="43">
        <f t="shared" si="2"/>
        <v>0</v>
      </c>
      <c r="Z28" s="43">
        <f t="shared" si="3"/>
        <v>2</v>
      </c>
      <c r="AA28" s="53">
        <f t="shared" si="5"/>
        <v>1</v>
      </c>
      <c r="AB28" s="36"/>
      <c r="AC28" s="62"/>
      <c r="AD28" s="29">
        <f>4+1+9+0</f>
        <v>14</v>
      </c>
    </row>
    <row r="29" spans="2:30" ht="78" customHeight="1" x14ac:dyDescent="0.2">
      <c r="B29" s="30"/>
      <c r="C29" s="104"/>
      <c r="D29" s="105"/>
      <c r="E29" s="106"/>
      <c r="F29" s="31" t="s">
        <v>63</v>
      </c>
      <c r="G29" s="63"/>
      <c r="H29" s="23" t="s">
        <v>45</v>
      </c>
      <c r="I29" s="32">
        <v>283</v>
      </c>
      <c r="J29" s="64">
        <v>242</v>
      </c>
      <c r="K29" s="20">
        <v>14</v>
      </c>
      <c r="L29" s="20">
        <v>43</v>
      </c>
      <c r="M29" s="20">
        <v>50</v>
      </c>
      <c r="N29" s="20">
        <v>21</v>
      </c>
      <c r="O29" s="20">
        <f t="shared" si="4"/>
        <v>128</v>
      </c>
      <c r="P29" s="20">
        <v>10</v>
      </c>
      <c r="Q29" s="20">
        <v>30</v>
      </c>
      <c r="R29" s="20">
        <v>27</v>
      </c>
      <c r="S29" s="20">
        <v>6</v>
      </c>
      <c r="T29" s="20">
        <f t="shared" si="1"/>
        <v>73</v>
      </c>
      <c r="U29" s="20">
        <v>14</v>
      </c>
      <c r="V29" s="20">
        <v>2</v>
      </c>
      <c r="W29" s="34">
        <f>+W30+W31+W32+W33+W34+W35+W36</f>
        <v>25</v>
      </c>
      <c r="X29" s="44" t="s">
        <v>48</v>
      </c>
      <c r="Y29" s="20">
        <f t="shared" si="2"/>
        <v>41</v>
      </c>
      <c r="Z29" s="20">
        <f t="shared" si="3"/>
        <v>242</v>
      </c>
      <c r="AA29" s="35">
        <f t="shared" si="5"/>
        <v>1</v>
      </c>
      <c r="AB29" s="46"/>
      <c r="AC29" s="46"/>
    </row>
    <row r="30" spans="2:30" ht="65.25" customHeight="1" x14ac:dyDescent="0.2">
      <c r="B30" s="30"/>
      <c r="C30" s="104"/>
      <c r="D30" s="105"/>
      <c r="E30" s="106"/>
      <c r="F30" s="65"/>
      <c r="G30" s="31" t="s">
        <v>64</v>
      </c>
      <c r="H30" s="39" t="s">
        <v>45</v>
      </c>
      <c r="I30" s="55">
        <v>12</v>
      </c>
      <c r="J30" s="54">
        <v>12</v>
      </c>
      <c r="K30" s="44" t="s">
        <v>48</v>
      </c>
      <c r="L30" s="44" t="s">
        <v>48</v>
      </c>
      <c r="M30" s="44" t="s">
        <v>48</v>
      </c>
      <c r="N30" s="44" t="s">
        <v>48</v>
      </c>
      <c r="O30" s="44" t="s">
        <v>48</v>
      </c>
      <c r="P30" s="44" t="s">
        <v>48</v>
      </c>
      <c r="Q30" s="44" t="s">
        <v>48</v>
      </c>
      <c r="R30" s="54">
        <v>12</v>
      </c>
      <c r="S30" s="44" t="s">
        <v>48</v>
      </c>
      <c r="T30" s="54">
        <f t="shared" ref="T30" si="12">SUM(P30:S30)</f>
        <v>12</v>
      </c>
      <c r="U30" s="44" t="s">
        <v>48</v>
      </c>
      <c r="V30" s="44" t="s">
        <v>48</v>
      </c>
      <c r="W30" s="44" t="s">
        <v>48</v>
      </c>
      <c r="X30" s="44" t="s">
        <v>48</v>
      </c>
      <c r="Y30" s="44" t="s">
        <v>48</v>
      </c>
      <c r="Z30" s="54">
        <f t="shared" si="3"/>
        <v>12</v>
      </c>
      <c r="AA30" s="45">
        <f t="shared" si="5"/>
        <v>1</v>
      </c>
      <c r="AB30" s="46"/>
      <c r="AC30" s="46"/>
    </row>
    <row r="31" spans="2:30" ht="41.25" customHeight="1" x14ac:dyDescent="0.2">
      <c r="B31" s="30"/>
      <c r="C31" s="104"/>
      <c r="D31" s="105"/>
      <c r="E31" s="106"/>
      <c r="F31" s="31"/>
      <c r="G31" s="31" t="s">
        <v>65</v>
      </c>
      <c r="H31" s="39" t="s">
        <v>45</v>
      </c>
      <c r="I31" s="40">
        <v>120</v>
      </c>
      <c r="J31" s="54">
        <v>83</v>
      </c>
      <c r="K31" s="44" t="s">
        <v>48</v>
      </c>
      <c r="L31" s="44" t="s">
        <v>48</v>
      </c>
      <c r="M31" s="54">
        <v>35</v>
      </c>
      <c r="N31" s="44" t="s">
        <v>48</v>
      </c>
      <c r="O31" s="43">
        <f t="shared" ref="O31:O32" si="13">SUM(K31:N31)</f>
        <v>35</v>
      </c>
      <c r="P31" s="44" t="s">
        <v>48</v>
      </c>
      <c r="Q31" s="43">
        <v>25</v>
      </c>
      <c r="R31" s="44" t="s">
        <v>48</v>
      </c>
      <c r="S31" s="44" t="s">
        <v>48</v>
      </c>
      <c r="T31" s="54">
        <f t="shared" ref="T31:T32" si="14">SUM(P31:S31)</f>
        <v>25</v>
      </c>
      <c r="U31" s="54">
        <v>5</v>
      </c>
      <c r="V31" s="44" t="s">
        <v>48</v>
      </c>
      <c r="W31" s="54">
        <v>18</v>
      </c>
      <c r="X31" s="44" t="s">
        <v>48</v>
      </c>
      <c r="Y31" s="54">
        <f t="shared" ref="Y31:Y33" si="15">SUM(U31:X31)</f>
        <v>23</v>
      </c>
      <c r="Z31" s="54">
        <f t="shared" si="3"/>
        <v>83</v>
      </c>
      <c r="AA31" s="45">
        <f t="shared" si="5"/>
        <v>1</v>
      </c>
      <c r="AB31" s="46"/>
      <c r="AC31" s="46"/>
    </row>
    <row r="32" spans="2:30" ht="78.75" customHeight="1" x14ac:dyDescent="0.2">
      <c r="B32" s="30"/>
      <c r="C32" s="104"/>
      <c r="D32" s="105"/>
      <c r="E32" s="106"/>
      <c r="F32" s="31"/>
      <c r="G32" s="31" t="s">
        <v>66</v>
      </c>
      <c r="H32" s="39" t="s">
        <v>45</v>
      </c>
      <c r="I32" s="40">
        <v>40</v>
      </c>
      <c r="J32" s="54">
        <v>37</v>
      </c>
      <c r="K32" s="44" t="s">
        <v>48</v>
      </c>
      <c r="L32" s="54">
        <v>22</v>
      </c>
      <c r="M32" s="44" t="s">
        <v>48</v>
      </c>
      <c r="N32" s="44" t="s">
        <v>48</v>
      </c>
      <c r="O32" s="43">
        <f t="shared" si="13"/>
        <v>22</v>
      </c>
      <c r="P32" s="44" t="s">
        <v>48</v>
      </c>
      <c r="Q32" s="44" t="s">
        <v>48</v>
      </c>
      <c r="R32" s="43">
        <v>10</v>
      </c>
      <c r="S32" s="43">
        <v>2</v>
      </c>
      <c r="T32" s="54">
        <f t="shared" si="14"/>
        <v>12</v>
      </c>
      <c r="U32" s="54">
        <v>3</v>
      </c>
      <c r="V32" s="44" t="s">
        <v>48</v>
      </c>
      <c r="W32" s="44" t="s">
        <v>48</v>
      </c>
      <c r="X32" s="44" t="s">
        <v>48</v>
      </c>
      <c r="Y32" s="54">
        <f t="shared" si="15"/>
        <v>3</v>
      </c>
      <c r="Z32" s="54">
        <f t="shared" si="3"/>
        <v>37</v>
      </c>
      <c r="AA32" s="45">
        <f t="shared" si="5"/>
        <v>1</v>
      </c>
      <c r="AB32" s="46"/>
      <c r="AC32" s="46"/>
    </row>
    <row r="33" spans="2:29" ht="52.5" customHeight="1" x14ac:dyDescent="0.2">
      <c r="B33" s="30"/>
      <c r="C33" s="59"/>
      <c r="D33" s="60"/>
      <c r="E33" s="61"/>
      <c r="F33" s="31"/>
      <c r="G33" s="31" t="s">
        <v>67</v>
      </c>
      <c r="H33" s="39" t="s">
        <v>45</v>
      </c>
      <c r="I33" s="40">
        <v>38</v>
      </c>
      <c r="J33" s="57">
        <v>38</v>
      </c>
      <c r="K33" s="43">
        <v>11</v>
      </c>
      <c r="L33" s="54">
        <v>12</v>
      </c>
      <c r="M33" s="44" t="s">
        <v>48</v>
      </c>
      <c r="N33" s="43">
        <v>6</v>
      </c>
      <c r="O33" s="43">
        <f t="shared" si="4"/>
        <v>29</v>
      </c>
      <c r="P33" s="57">
        <v>3</v>
      </c>
      <c r="Q33" s="43">
        <v>3</v>
      </c>
      <c r="R33" s="44" t="s">
        <v>48</v>
      </c>
      <c r="S33" s="43">
        <v>1</v>
      </c>
      <c r="T33" s="54">
        <f t="shared" ref="T33" si="16">SUM(P33:S33)</f>
        <v>7</v>
      </c>
      <c r="U33" s="54">
        <v>2</v>
      </c>
      <c r="V33" s="44" t="s">
        <v>48</v>
      </c>
      <c r="W33" s="44" t="s">
        <v>48</v>
      </c>
      <c r="X33" s="44" t="s">
        <v>48</v>
      </c>
      <c r="Y33" s="54">
        <f t="shared" si="15"/>
        <v>2</v>
      </c>
      <c r="Z33" s="54">
        <f t="shared" si="3"/>
        <v>38</v>
      </c>
      <c r="AA33" s="45">
        <f t="shared" si="5"/>
        <v>1</v>
      </c>
      <c r="AB33" s="46"/>
      <c r="AC33" s="46"/>
    </row>
    <row r="34" spans="2:29" ht="94.5" customHeight="1" x14ac:dyDescent="0.2">
      <c r="B34" s="30"/>
      <c r="C34" s="59"/>
      <c r="D34" s="60"/>
      <c r="E34" s="61"/>
      <c r="F34" s="31"/>
      <c r="G34" s="31" t="s">
        <v>68</v>
      </c>
      <c r="H34" s="39" t="s">
        <v>45</v>
      </c>
      <c r="I34" s="40">
        <v>25</v>
      </c>
      <c r="J34" s="57">
        <v>30</v>
      </c>
      <c r="K34" s="43">
        <v>2</v>
      </c>
      <c r="L34" s="54">
        <v>2</v>
      </c>
      <c r="M34" s="43">
        <v>11</v>
      </c>
      <c r="N34" s="43">
        <v>5</v>
      </c>
      <c r="O34" s="43">
        <f t="shared" si="4"/>
        <v>20</v>
      </c>
      <c r="P34" s="43">
        <v>1</v>
      </c>
      <c r="Q34" s="43">
        <v>1</v>
      </c>
      <c r="R34" s="43">
        <v>1</v>
      </c>
      <c r="S34" s="43">
        <v>1</v>
      </c>
      <c r="T34" s="43">
        <f t="shared" si="1"/>
        <v>4</v>
      </c>
      <c r="U34" s="51">
        <v>2</v>
      </c>
      <c r="V34" s="51">
        <v>1</v>
      </c>
      <c r="W34" s="51">
        <v>3</v>
      </c>
      <c r="X34" s="44" t="s">
        <v>48</v>
      </c>
      <c r="Y34" s="43">
        <f t="shared" si="2"/>
        <v>6</v>
      </c>
      <c r="Z34" s="43">
        <f t="shared" si="3"/>
        <v>30</v>
      </c>
      <c r="AA34" s="45">
        <f t="shared" si="5"/>
        <v>1</v>
      </c>
      <c r="AB34" s="46"/>
      <c r="AC34" s="46"/>
    </row>
    <row r="35" spans="2:29" ht="69" customHeight="1" x14ac:dyDescent="0.2">
      <c r="B35" s="30"/>
      <c r="C35" s="59"/>
      <c r="D35" s="60"/>
      <c r="E35" s="61"/>
      <c r="F35" s="31"/>
      <c r="G35" s="31" t="s">
        <v>69</v>
      </c>
      <c r="H35" s="39" t="s">
        <v>70</v>
      </c>
      <c r="I35" s="40">
        <v>28</v>
      </c>
      <c r="J35" s="57">
        <v>24</v>
      </c>
      <c r="K35" s="44" t="s">
        <v>48</v>
      </c>
      <c r="L35" s="54">
        <v>6</v>
      </c>
      <c r="M35" s="43">
        <v>3</v>
      </c>
      <c r="N35" s="43">
        <v>2</v>
      </c>
      <c r="O35" s="43">
        <f t="shared" si="4"/>
        <v>11</v>
      </c>
      <c r="P35" s="43">
        <v>5</v>
      </c>
      <c r="Q35" s="44" t="s">
        <v>48</v>
      </c>
      <c r="R35" s="43">
        <v>3</v>
      </c>
      <c r="S35" s="43">
        <v>1</v>
      </c>
      <c r="T35" s="43">
        <f t="shared" si="1"/>
        <v>9</v>
      </c>
      <c r="U35" s="51">
        <v>1</v>
      </c>
      <c r="V35" s="44" t="s">
        <v>48</v>
      </c>
      <c r="W35" s="51">
        <v>3</v>
      </c>
      <c r="X35" s="44" t="s">
        <v>48</v>
      </c>
      <c r="Y35" s="43">
        <f t="shared" si="2"/>
        <v>4</v>
      </c>
      <c r="Z35" s="43">
        <f t="shared" si="3"/>
        <v>24</v>
      </c>
      <c r="AA35" s="45">
        <f t="shared" si="5"/>
        <v>1</v>
      </c>
      <c r="AB35" s="46"/>
      <c r="AC35" s="46"/>
    </row>
    <row r="36" spans="2:29" ht="111.75" customHeight="1" x14ac:dyDescent="0.2">
      <c r="B36" s="30"/>
      <c r="C36" s="59"/>
      <c r="D36" s="60"/>
      <c r="E36" s="61"/>
      <c r="F36" s="31"/>
      <c r="G36" s="31" t="s">
        <v>71</v>
      </c>
      <c r="H36" s="39" t="s">
        <v>70</v>
      </c>
      <c r="I36" s="40">
        <v>20</v>
      </c>
      <c r="J36" s="57">
        <v>18</v>
      </c>
      <c r="K36" s="43">
        <v>1</v>
      </c>
      <c r="L36" s="54">
        <v>1</v>
      </c>
      <c r="M36" s="43">
        <v>1</v>
      </c>
      <c r="N36" s="43">
        <v>8</v>
      </c>
      <c r="O36" s="43">
        <f t="shared" si="4"/>
        <v>11</v>
      </c>
      <c r="P36" s="43">
        <v>1</v>
      </c>
      <c r="Q36" s="43">
        <v>1</v>
      </c>
      <c r="R36" s="43">
        <v>1</v>
      </c>
      <c r="S36" s="43">
        <v>1</v>
      </c>
      <c r="T36" s="43">
        <f t="shared" si="1"/>
        <v>4</v>
      </c>
      <c r="U36" s="51">
        <v>1</v>
      </c>
      <c r="V36" s="51">
        <v>1</v>
      </c>
      <c r="W36" s="51">
        <v>1</v>
      </c>
      <c r="X36" s="44" t="s">
        <v>48</v>
      </c>
      <c r="Y36" s="43">
        <f t="shared" si="2"/>
        <v>3</v>
      </c>
      <c r="Z36" s="43">
        <f t="shared" si="3"/>
        <v>18</v>
      </c>
      <c r="AA36" s="45">
        <f t="shared" si="5"/>
        <v>1</v>
      </c>
      <c r="AB36" s="46"/>
      <c r="AC36" s="46"/>
    </row>
    <row r="37" spans="2:29" ht="66.75" customHeight="1" x14ac:dyDescent="0.2">
      <c r="B37" s="30"/>
      <c r="C37" s="104"/>
      <c r="D37" s="105"/>
      <c r="E37" s="106"/>
      <c r="F37" s="31" t="s">
        <v>72</v>
      </c>
      <c r="G37" s="63"/>
      <c r="H37" s="23" t="s">
        <v>70</v>
      </c>
      <c r="I37" s="32">
        <v>26</v>
      </c>
      <c r="J37" s="20">
        <v>21</v>
      </c>
      <c r="K37" s="20">
        <v>1</v>
      </c>
      <c r="L37" s="20">
        <v>1</v>
      </c>
      <c r="M37" s="20">
        <v>1</v>
      </c>
      <c r="N37" s="20">
        <v>2</v>
      </c>
      <c r="O37" s="20">
        <f t="shared" si="4"/>
        <v>5</v>
      </c>
      <c r="P37" s="20">
        <v>3</v>
      </c>
      <c r="Q37" s="20">
        <v>6</v>
      </c>
      <c r="R37" s="20">
        <v>1</v>
      </c>
      <c r="S37" s="20">
        <v>1</v>
      </c>
      <c r="T37" s="20">
        <f t="shared" si="1"/>
        <v>11</v>
      </c>
      <c r="U37" s="20">
        <v>1</v>
      </c>
      <c r="V37" s="34" t="s">
        <v>48</v>
      </c>
      <c r="W37" s="20">
        <v>3</v>
      </c>
      <c r="X37" s="20">
        <v>1</v>
      </c>
      <c r="Y37" s="20">
        <f>SUM(U37:X37)</f>
        <v>5</v>
      </c>
      <c r="Z37" s="20">
        <f>SUM(O37+T37+Y37)</f>
        <v>21</v>
      </c>
      <c r="AA37" s="35">
        <f t="shared" si="5"/>
        <v>1</v>
      </c>
      <c r="AB37" s="36"/>
      <c r="AC37" s="36"/>
    </row>
    <row r="38" spans="2:29" ht="54.75" customHeight="1" x14ac:dyDescent="0.2">
      <c r="B38" s="30"/>
      <c r="C38" s="104"/>
      <c r="D38" s="105"/>
      <c r="E38" s="106"/>
      <c r="F38" s="31"/>
      <c r="G38" s="31" t="s">
        <v>73</v>
      </c>
      <c r="H38" s="39" t="s">
        <v>70</v>
      </c>
      <c r="I38" s="40">
        <v>5</v>
      </c>
      <c r="J38" s="54">
        <v>5</v>
      </c>
      <c r="K38" s="44" t="s">
        <v>48</v>
      </c>
      <c r="L38" s="44" t="s">
        <v>48</v>
      </c>
      <c r="M38" s="44" t="s">
        <v>48</v>
      </c>
      <c r="N38" s="44" t="s">
        <v>48</v>
      </c>
      <c r="O38" s="44" t="s">
        <v>48</v>
      </c>
      <c r="P38" s="44" t="s">
        <v>48</v>
      </c>
      <c r="Q38" s="54">
        <v>4</v>
      </c>
      <c r="R38" s="44" t="s">
        <v>48</v>
      </c>
      <c r="S38" s="44" t="s">
        <v>48</v>
      </c>
      <c r="T38" s="54">
        <f t="shared" ref="T38" si="17">SUM(P38:S38)</f>
        <v>4</v>
      </c>
      <c r="U38" s="44" t="s">
        <v>48</v>
      </c>
      <c r="V38" s="44" t="s">
        <v>48</v>
      </c>
      <c r="W38" s="44" t="s">
        <v>48</v>
      </c>
      <c r="X38" s="54">
        <v>1</v>
      </c>
      <c r="Y38" s="44" t="s">
        <v>61</v>
      </c>
      <c r="Z38" s="54">
        <f t="shared" ref="Z38:Z39" si="18">SUM(O38+T38+Y38)</f>
        <v>5</v>
      </c>
      <c r="AA38" s="45">
        <f t="shared" si="5"/>
        <v>1</v>
      </c>
      <c r="AB38" s="36"/>
      <c r="AC38" s="36"/>
    </row>
    <row r="39" spans="2:29" ht="80.25" customHeight="1" x14ac:dyDescent="0.2">
      <c r="B39" s="30"/>
      <c r="C39" s="59"/>
      <c r="D39" s="60"/>
      <c r="E39" s="61"/>
      <c r="F39" s="31"/>
      <c r="G39" s="31" t="s">
        <v>74</v>
      </c>
      <c r="H39" s="39" t="s">
        <v>45</v>
      </c>
      <c r="I39" s="40">
        <v>11</v>
      </c>
      <c r="J39" s="54">
        <v>6</v>
      </c>
      <c r="K39" s="44" t="s">
        <v>48</v>
      </c>
      <c r="L39" s="44" t="s">
        <v>48</v>
      </c>
      <c r="M39" s="44" t="s">
        <v>48</v>
      </c>
      <c r="N39" s="54">
        <v>1</v>
      </c>
      <c r="O39" s="54">
        <f t="shared" ref="O39" si="19">SUM(K39:N39)</f>
        <v>1</v>
      </c>
      <c r="P39" s="54">
        <v>1</v>
      </c>
      <c r="Q39" s="54">
        <v>1</v>
      </c>
      <c r="R39" s="44" t="s">
        <v>48</v>
      </c>
      <c r="S39" s="44" t="s">
        <v>48</v>
      </c>
      <c r="T39" s="54">
        <f t="shared" ref="T39" si="20">SUM(P39:S39)</f>
        <v>2</v>
      </c>
      <c r="U39" s="44" t="s">
        <v>48</v>
      </c>
      <c r="V39" s="44" t="s">
        <v>48</v>
      </c>
      <c r="W39" s="54">
        <v>3</v>
      </c>
      <c r="X39" s="44" t="s">
        <v>48</v>
      </c>
      <c r="Y39" s="54">
        <f t="shared" ref="Y39" si="21">SUM(U39:X39)</f>
        <v>3</v>
      </c>
      <c r="Z39" s="54">
        <f t="shared" si="18"/>
        <v>6</v>
      </c>
      <c r="AA39" s="45">
        <f t="shared" si="5"/>
        <v>1</v>
      </c>
      <c r="AB39" s="36"/>
      <c r="AC39" s="36"/>
    </row>
    <row r="40" spans="2:29" ht="82.5" customHeight="1" x14ac:dyDescent="0.2">
      <c r="B40" s="30"/>
      <c r="C40" s="104"/>
      <c r="D40" s="105"/>
      <c r="E40" s="106"/>
      <c r="F40" s="31"/>
      <c r="G40" s="66" t="s">
        <v>75</v>
      </c>
      <c r="H40" s="39" t="s">
        <v>70</v>
      </c>
      <c r="I40" s="40">
        <v>10</v>
      </c>
      <c r="J40" s="54">
        <v>10</v>
      </c>
      <c r="K40" s="54">
        <v>1</v>
      </c>
      <c r="L40" s="54">
        <v>1</v>
      </c>
      <c r="M40" s="54">
        <v>1</v>
      </c>
      <c r="N40" s="54">
        <v>1</v>
      </c>
      <c r="O40" s="54">
        <f t="shared" si="4"/>
        <v>4</v>
      </c>
      <c r="P40" s="54">
        <v>2</v>
      </c>
      <c r="Q40" s="54">
        <v>1</v>
      </c>
      <c r="R40" s="54">
        <v>1</v>
      </c>
      <c r="S40" s="54">
        <v>1</v>
      </c>
      <c r="T40" s="54">
        <f t="shared" si="1"/>
        <v>5</v>
      </c>
      <c r="U40" s="54">
        <v>1</v>
      </c>
      <c r="V40" s="44" t="s">
        <v>48</v>
      </c>
      <c r="W40" s="44" t="s">
        <v>48</v>
      </c>
      <c r="X40" s="44" t="s">
        <v>48</v>
      </c>
      <c r="Y40" s="54">
        <f t="shared" si="2"/>
        <v>1</v>
      </c>
      <c r="Z40" s="54">
        <f t="shared" si="3"/>
        <v>10</v>
      </c>
      <c r="AA40" s="45">
        <f t="shared" si="5"/>
        <v>1</v>
      </c>
      <c r="AB40" s="36"/>
      <c r="AC40" s="36"/>
    </row>
    <row r="41" spans="2:29" ht="20.25" customHeight="1" x14ac:dyDescent="0.3">
      <c r="B41" s="67"/>
      <c r="C41" s="116" t="s">
        <v>76</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67"/>
    </row>
    <row r="42" spans="2:29" x14ac:dyDescent="0.2">
      <c r="R42" s="5"/>
    </row>
    <row r="44" spans="2:29" x14ac:dyDescent="0.2">
      <c r="R44" s="5"/>
    </row>
    <row r="45" spans="2:29" x14ac:dyDescent="0.2">
      <c r="J45" s="68"/>
      <c r="P45" s="68"/>
      <c r="R45" s="5"/>
      <c r="T45" s="68"/>
      <c r="W45" s="68"/>
    </row>
    <row r="46" spans="2:29" x14ac:dyDescent="0.2">
      <c r="I46" s="68"/>
      <c r="M46" s="69"/>
      <c r="O46" s="68"/>
      <c r="R46" s="5"/>
      <c r="Z46" s="68"/>
    </row>
    <row r="47" spans="2:29" x14ac:dyDescent="0.2">
      <c r="O47" s="68"/>
      <c r="Q47" s="68"/>
      <c r="R47" s="70"/>
      <c r="Z47" s="71"/>
    </row>
    <row r="48" spans="2:29" x14ac:dyDescent="0.2">
      <c r="P48" s="68"/>
      <c r="R48" s="5"/>
      <c r="S48" s="68"/>
      <c r="T48" s="68" t="s">
        <v>77</v>
      </c>
      <c r="Z48" s="68"/>
    </row>
    <row r="49" spans="17:26" x14ac:dyDescent="0.2">
      <c r="Q49" s="68"/>
      <c r="R49" s="5"/>
      <c r="S49" s="68"/>
      <c r="U49" s="68"/>
    </row>
    <row r="50" spans="17:26" x14ac:dyDescent="0.2">
      <c r="T50" s="68"/>
      <c r="X50" s="68"/>
    </row>
    <row r="52" spans="17:26" x14ac:dyDescent="0.2">
      <c r="Z52" s="68"/>
    </row>
  </sheetData>
  <mergeCells count="36">
    <mergeCell ref="C32:E32"/>
    <mergeCell ref="C37:E37"/>
    <mergeCell ref="C38:E38"/>
    <mergeCell ref="C40:E40"/>
    <mergeCell ref="C41:AB41"/>
    <mergeCell ref="C31:E31"/>
    <mergeCell ref="C14:E14"/>
    <mergeCell ref="C15:E15"/>
    <mergeCell ref="C16:E16"/>
    <mergeCell ref="C18:E18"/>
    <mergeCell ref="C21:E21"/>
    <mergeCell ref="C23:E23"/>
    <mergeCell ref="C25:E25"/>
    <mergeCell ref="C27:E27"/>
    <mergeCell ref="C28:E28"/>
    <mergeCell ref="C29:E29"/>
    <mergeCell ref="C30:E30"/>
    <mergeCell ref="C13:E13"/>
    <mergeCell ref="B6:E6"/>
    <mergeCell ref="F6:AC6"/>
    <mergeCell ref="B7:E7"/>
    <mergeCell ref="F7:AC7"/>
    <mergeCell ref="B8:AB8"/>
    <mergeCell ref="B9:E9"/>
    <mergeCell ref="F9:AC9"/>
    <mergeCell ref="B10:E10"/>
    <mergeCell ref="F10:AC10"/>
    <mergeCell ref="B11:E11"/>
    <mergeCell ref="F11:AC11"/>
    <mergeCell ref="C12:AC12"/>
    <mergeCell ref="B1:AC1"/>
    <mergeCell ref="B2:AC2"/>
    <mergeCell ref="B3:AC3"/>
    <mergeCell ref="B4:AC4"/>
    <mergeCell ref="B5:E5"/>
    <mergeCell ref="F5:AC5"/>
  </mergeCells>
  <printOptions horizontalCentered="1"/>
  <pageMargins left="0.19685039370078741" right="0" top="0.59055118110236227" bottom="0.39370078740157483" header="0.39370078740157483" footer="0.39370078740157483"/>
  <pageSetup scale="56" fitToHeight="3" orientation="landscape" r:id="rId1"/>
  <headerFooter>
    <oddFooter>&amp;C&amp;9PLAN OPERATIVO ANUAL, 2023&amp;R&amp;P</oddFooter>
  </headerFooter>
  <rowBreaks count="3" manualBreakCount="3">
    <brk id="3" max="16383" man="1"/>
    <brk id="22" min="1" max="28" man="1"/>
    <brk id="36"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DICIEMBRE</vt:lpstr>
      <vt:lpstr>DICIEMBRE!Área_de_impresión</vt:lpstr>
      <vt:lpstr>DICIEMBRE!Títulos_a_imprimir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Yadira Galindo</dc:creator>
  <cp:lastModifiedBy>Marisol Melgar</cp:lastModifiedBy>
  <cp:lastPrinted>2026-05-04T19:38:14Z</cp:lastPrinted>
  <dcterms:created xsi:type="dcterms:W3CDTF">2026-05-04T16:40:44Z</dcterms:created>
  <dcterms:modified xsi:type="dcterms:W3CDTF">2026-05-04T21:18:47Z</dcterms:modified>
</cp:coreProperties>
</file>