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ALVARADO_2\Documents\informacion_publica\sujetos\CEINFORMA\para_trabajar\2023\202301\"/>
    </mc:Choice>
  </mc:AlternateContent>
  <bookViews>
    <workbookView xWindow="0" yWindow="0" windowWidth="28800" windowHeight="12435" tabRatio="891"/>
  </bookViews>
  <sheets>
    <sheet name="N4" sheetId="9" r:id="rId1"/>
    <sheet name="N5 Ejec. POA" sheetId="125" r:id="rId2"/>
    <sheet name="N7 Ingresos" sheetId="126" r:id="rId3"/>
    <sheet name="N7 Egresos" sheetId="127" r:id="rId4"/>
    <sheet name="N7 Modif Presup" sheetId="128" r:id="rId5"/>
    <sheet name="N8 Gastos" sheetId="129" r:id="rId6"/>
    <sheet name="N9 Depósitos" sheetId="14" r:id="rId7"/>
    <sheet name="N10" sheetId="1" r:id="rId8"/>
    <sheet name="N11" sheetId="130" r:id="rId9"/>
    <sheet name="N12" sheetId="11" r:id="rId10"/>
    <sheet name="N15" sheetId="3" r:id="rId11"/>
    <sheet name="N17" sheetId="4" r:id="rId12"/>
    <sheet name="N18" sheetId="5" r:id="rId13"/>
    <sheet name="N22" sheetId="131" r:id="rId14"/>
    <sheet name="OEA11N1 Presupuesto" sheetId="132" r:id="rId15"/>
    <sheet name="OEA11N2 Asesores" sheetId="28" r:id="rId16"/>
  </sheets>
  <definedNames>
    <definedName name="_xlnm._FilterDatabase" localSheetId="1" hidden="1">'N5 Ejec. POA'!$AC$18:$AC$34</definedName>
    <definedName name="_xlnm.Print_Area" localSheetId="9">'N12'!$A$1:$I$29</definedName>
    <definedName name="_xlnm.Print_Area" localSheetId="1">'N5 Ejec. POA'!$B$1:$AC$34</definedName>
    <definedName name="_xlnm.Print_Titles" localSheetId="1">'N5 Ejec. POA'!$1:$2</definedName>
  </definedNames>
  <calcPr calcId="152511"/>
</workbook>
</file>

<file path=xl/calcChain.xml><?xml version="1.0" encoding="utf-8"?>
<calcChain xmlns="http://schemas.openxmlformats.org/spreadsheetml/2006/main">
  <c r="H16" i="11" l="1"/>
  <c r="Z33" i="125"/>
  <c r="AA33" i="125" s="1"/>
  <c r="Y33" i="125"/>
  <c r="T33" i="125"/>
  <c r="O33" i="125"/>
  <c r="Y32" i="125"/>
  <c r="T32" i="125"/>
  <c r="O32" i="125"/>
  <c r="Z32" i="125" s="1"/>
  <c r="AA32" i="125" s="1"/>
  <c r="Z31" i="125"/>
  <c r="AA31" i="125" s="1"/>
  <c r="Y31" i="125"/>
  <c r="T31" i="125"/>
  <c r="O31" i="125"/>
  <c r="Y30" i="125"/>
  <c r="T30" i="125"/>
  <c r="Z30" i="125" s="1"/>
  <c r="AA30" i="125" s="1"/>
  <c r="O30" i="125"/>
  <c r="Y29" i="125"/>
  <c r="T29" i="125"/>
  <c r="O29" i="125"/>
  <c r="Z29" i="125" s="1"/>
  <c r="AA29" i="125" s="1"/>
  <c r="AA28" i="125"/>
  <c r="Z28" i="125"/>
  <c r="Y28" i="125"/>
  <c r="T28" i="125"/>
  <c r="O28" i="125"/>
  <c r="K28" i="125"/>
  <c r="Y27" i="125"/>
  <c r="T27" i="125"/>
  <c r="Z27" i="125" s="1"/>
  <c r="AA27" i="125" s="1"/>
  <c r="O27" i="125"/>
  <c r="K27" i="125"/>
  <c r="Y26" i="125"/>
  <c r="T26" i="125"/>
  <c r="O26" i="125"/>
  <c r="Z26" i="125" s="1"/>
  <c r="AA26" i="125" s="1"/>
  <c r="AA25" i="125"/>
  <c r="Z25" i="125"/>
  <c r="Y25" i="125"/>
  <c r="T25" i="125"/>
  <c r="O25" i="125"/>
  <c r="Y24" i="125"/>
  <c r="T24" i="125"/>
  <c r="Z24" i="125" s="1"/>
  <c r="AA24" i="125" s="1"/>
  <c r="O24" i="125"/>
  <c r="Y23" i="125"/>
  <c r="T23" i="125"/>
  <c r="O23" i="125"/>
  <c r="Z23" i="125" s="1"/>
  <c r="AA23" i="125" s="1"/>
  <c r="Z22" i="125"/>
  <c r="AA22" i="125" s="1"/>
  <c r="Y22" i="125"/>
  <c r="T22" i="125"/>
  <c r="O22" i="125"/>
  <c r="AD21" i="125"/>
  <c r="Y21" i="125"/>
  <c r="T21" i="125"/>
  <c r="T18" i="125" s="1"/>
  <c r="O21" i="125"/>
  <c r="AD20" i="125"/>
  <c r="Y20" i="125"/>
  <c r="T20" i="125"/>
  <c r="K20" i="125"/>
  <c r="K18" i="125" s="1"/>
  <c r="Y19" i="125"/>
  <c r="T19" i="125"/>
  <c r="O19" i="125"/>
  <c r="Z19" i="125" s="1"/>
  <c r="AA19" i="125" s="1"/>
  <c r="AD18" i="125"/>
  <c r="Y18" i="125"/>
  <c r="X18" i="125"/>
  <c r="W18" i="125"/>
  <c r="V18" i="125"/>
  <c r="U18" i="125"/>
  <c r="S18" i="125"/>
  <c r="R18" i="125"/>
  <c r="Q18" i="125"/>
  <c r="P18" i="125"/>
  <c r="N18" i="125"/>
  <c r="M18" i="125"/>
  <c r="L18" i="125"/>
  <c r="J18" i="125"/>
  <c r="I18" i="125"/>
  <c r="O20" i="125" l="1"/>
  <c r="Z21" i="125"/>
  <c r="AA21" i="125" s="1"/>
  <c r="O18" i="125" l="1"/>
  <c r="Z18" i="125" s="1"/>
  <c r="AA18" i="125" s="1"/>
  <c r="Z20" i="125"/>
  <c r="AA20" i="125" s="1"/>
  <c r="I16" i="11" l="1"/>
  <c r="S64" i="9" l="1"/>
  <c r="S63" i="9"/>
  <c r="S62" i="9"/>
  <c r="S61" i="9"/>
  <c r="U63" i="9" l="1"/>
  <c r="U64" i="9" l="1"/>
  <c r="U62" i="9"/>
  <c r="U61" i="9"/>
  <c r="L22" i="9" l="1"/>
  <c r="G7" i="14" l="1"/>
  <c r="I14" i="11" l="1"/>
  <c r="H14" i="11"/>
  <c r="I18" i="11" l="1"/>
  <c r="H18" i="11"/>
  <c r="S59" i="9"/>
  <c r="U59" i="9" s="1"/>
  <c r="S57" i="9"/>
  <c r="U57" i="9" s="1"/>
  <c r="S56" i="9"/>
  <c r="U56" i="9" s="1"/>
  <c r="S58" i="9"/>
  <c r="U58" i="9" s="1"/>
  <c r="G9" i="14" l="1"/>
  <c r="H9" i="14" s="1"/>
  <c r="G8" i="14"/>
  <c r="H8" i="14" s="1"/>
  <c r="H7" i="14"/>
  <c r="S60" i="9" l="1"/>
  <c r="U60" i="9" s="1"/>
  <c r="S55" i="9"/>
  <c r="S54" i="9"/>
  <c r="U54" i="9" s="1"/>
  <c r="S53" i="9"/>
  <c r="U53" i="9" s="1"/>
  <c r="S52" i="9"/>
  <c r="U52" i="9" s="1"/>
  <c r="S51" i="9"/>
  <c r="U51" i="9" s="1"/>
  <c r="S50" i="9"/>
  <c r="U50" i="9" s="1"/>
  <c r="S49" i="9"/>
  <c r="S48" i="9"/>
  <c r="U48" i="9" s="1"/>
  <c r="S46" i="9"/>
  <c r="U46" i="9" s="1"/>
  <c r="S45" i="9"/>
  <c r="U45" i="9" s="1"/>
  <c r="S44" i="9"/>
  <c r="U44" i="9" s="1"/>
  <c r="S43" i="9"/>
  <c r="U43" i="9" s="1"/>
  <c r="S42" i="9"/>
  <c r="U42" i="9" s="1"/>
  <c r="S41" i="9"/>
  <c r="S40" i="9"/>
  <c r="U40" i="9" s="1"/>
  <c r="S39" i="9"/>
  <c r="U39" i="9" s="1"/>
  <c r="U38" i="9"/>
  <c r="S37" i="9"/>
  <c r="U37" i="9" s="1"/>
  <c r="S36" i="9"/>
  <c r="U36" i="9" s="1"/>
  <c r="S35" i="9"/>
  <c r="U35" i="9" s="1"/>
  <c r="U34" i="9"/>
  <c r="S33" i="9"/>
  <c r="U32" i="9"/>
  <c r="S31" i="9"/>
  <c r="U31" i="9" s="1"/>
  <c r="S30" i="9"/>
  <c r="U47" i="9" l="1"/>
  <c r="U55" i="9"/>
  <c r="U49" i="9"/>
  <c r="U33" i="9"/>
  <c r="U41" i="9"/>
  <c r="U30" i="9"/>
  <c r="O29" i="9" l="1"/>
  <c r="L29" i="9"/>
  <c r="O28" i="9"/>
  <c r="L28" i="9"/>
  <c r="S28" i="9" s="1"/>
  <c r="L26" i="9"/>
  <c r="S26" i="9" s="1"/>
  <c r="L25" i="9"/>
  <c r="S29" i="9" l="1"/>
  <c r="U29" i="9" s="1"/>
  <c r="S25" i="9"/>
  <c r="U25" i="9" s="1"/>
  <c r="L24" i="9"/>
  <c r="S24" i="9" s="1"/>
  <c r="U24" i="9" s="1"/>
  <c r="L23" i="9"/>
  <c r="S23" i="9" s="1"/>
  <c r="U23" i="9" s="1"/>
  <c r="L16" i="9"/>
  <c r="S16" i="9" s="1"/>
  <c r="U16" i="9" s="1"/>
  <c r="L13" i="9"/>
  <c r="S13" i="9" s="1"/>
  <c r="U13" i="9" s="1"/>
  <c r="L20" i="9"/>
  <c r="S20" i="9" s="1"/>
  <c r="U20" i="9" s="1"/>
  <c r="O27" i="9"/>
  <c r="L27" i="9"/>
  <c r="L15" i="9"/>
  <c r="S15" i="9" s="1"/>
  <c r="U15" i="9" s="1"/>
  <c r="S22" i="9"/>
  <c r="U22" i="9" s="1"/>
  <c r="L18" i="9"/>
  <c r="S18" i="9" s="1"/>
  <c r="L17" i="9"/>
  <c r="S17" i="9"/>
  <c r="S27" i="9" l="1"/>
  <c r="U27" i="9" s="1"/>
  <c r="U28" i="9"/>
  <c r="U26" i="9"/>
  <c r="U18" i="9"/>
  <c r="U17" i="9"/>
  <c r="L19" i="9"/>
  <c r="S19" i="9" s="1"/>
  <c r="U19" i="9" s="1"/>
  <c r="L21" i="9"/>
  <c r="O21" i="9"/>
  <c r="L14" i="9"/>
  <c r="O14" i="9"/>
  <c r="S21" i="9" l="1"/>
  <c r="U21" i="9" s="1"/>
  <c r="S14" i="9"/>
  <c r="U14" i="9" s="1"/>
</calcChain>
</file>

<file path=xl/sharedStrings.xml><?xml version="1.0" encoding="utf-8"?>
<sst xmlns="http://schemas.openxmlformats.org/spreadsheetml/2006/main" count="2732" uniqueCount="1263">
  <si>
    <t>MODALIDAD DE CONTRATACIÓN</t>
  </si>
  <si>
    <t>RENGLÓN PRESUPUESTARIO</t>
  </si>
  <si>
    <t>CARACTERÍSTICAS DEL PROVEEDOR</t>
  </si>
  <si>
    <t>DETALLES DEL PROCESO DE ADJUDICACIÓN</t>
  </si>
  <si>
    <t>CONTENIDO DEL CONTRATO</t>
  </si>
  <si>
    <t>Nombre proveedor:</t>
  </si>
  <si>
    <t>NOG:</t>
  </si>
  <si>
    <t>No. Del Contrato:</t>
  </si>
  <si>
    <t>NIT:</t>
  </si>
  <si>
    <t>Fecha de Publicación:</t>
  </si>
  <si>
    <t>Plazo del Contrato:</t>
  </si>
  <si>
    <t>Fecha de presentación de ofertas:</t>
  </si>
  <si>
    <t>Bien o servicio contrato:</t>
  </si>
  <si>
    <t>Fecha de Adjudicación:</t>
  </si>
  <si>
    <t>Fecha del Contrato:</t>
  </si>
  <si>
    <t>Estatus:</t>
  </si>
  <si>
    <t>Cotización o Licitación</t>
  </si>
  <si>
    <t>CANTIDADES</t>
  </si>
  <si>
    <t>PRECIOS UNITARIOS</t>
  </si>
  <si>
    <t>MONTOS</t>
  </si>
  <si>
    <t>NO.</t>
  </si>
  <si>
    <t>MONTO</t>
  </si>
  <si>
    <t>PADRÓN DE BENEFICIARIO</t>
  </si>
  <si>
    <t>CRITERIO DE ACCESO</t>
  </si>
  <si>
    <t>SUBSIDIOS</t>
  </si>
  <si>
    <t>BECAS</t>
  </si>
  <si>
    <t>TRANSFERENCIAS</t>
  </si>
  <si>
    <t>RAZÓN SOCIAL</t>
  </si>
  <si>
    <t>CAPITAL AUTORIZADO</t>
  </si>
  <si>
    <t>RENGLÓN PARA EL QUE FUERON PRECALIFICADOS</t>
  </si>
  <si>
    <t>FUENTE DE FINANCIAMIENTO</t>
  </si>
  <si>
    <t>TIEMPO DE EJECUCIÓN</t>
  </si>
  <si>
    <t>BENEFICIARIOS</t>
  </si>
  <si>
    <t>EMPRESA O ENTIDAD EJECUTORA</t>
  </si>
  <si>
    <t>FUNCIONARIO RESPONSABLE</t>
  </si>
  <si>
    <t>CONTENIDO Y ESPECIFICACIONES DEL CONTRATO</t>
  </si>
  <si>
    <t>DESCRIPCIÓN DE LA OBRA</t>
  </si>
  <si>
    <t>UBICACIÓN EXACTA</t>
  </si>
  <si>
    <t>COSTO TOTAL</t>
  </si>
  <si>
    <t>No.</t>
  </si>
  <si>
    <t>CARGO</t>
  </si>
  <si>
    <t>DEPENDENCIA</t>
  </si>
  <si>
    <t xml:space="preserve">No. </t>
  </si>
  <si>
    <t>Renglón</t>
  </si>
  <si>
    <t>SUELDO BASE</t>
  </si>
  <si>
    <t>HONORARIO</t>
  </si>
  <si>
    <t>TOTAL INGRESO</t>
  </si>
  <si>
    <t>TOTAL DESCUENTO</t>
  </si>
  <si>
    <t>LÍQUIDO</t>
  </si>
  <si>
    <t>MONTO VIÁTICOS</t>
  </si>
  <si>
    <t>GASTOS DE REPRESENTACIÓN</t>
  </si>
  <si>
    <t>TIPO</t>
  </si>
  <si>
    <t>FECHA SALIDA</t>
  </si>
  <si>
    <t>FECHA RETORNO</t>
  </si>
  <si>
    <t>NOMBRE DEL SERVIDOR PÚBLICO</t>
  </si>
  <si>
    <t>DESTINO</t>
  </si>
  <si>
    <t>PROVEEDOR</t>
  </si>
  <si>
    <t>NIT</t>
  </si>
  <si>
    <t>DIETAS</t>
  </si>
  <si>
    <t>Nombres y Apellidos (Empleado/Servidor Público)</t>
  </si>
  <si>
    <t>GASTOS FUNERARIOS</t>
  </si>
  <si>
    <t>COSTO DE BOLETO AEREO</t>
  </si>
  <si>
    <t>OBJETIVO DEL VIAJE</t>
  </si>
  <si>
    <t>COSTO DE VIÁTICOS</t>
  </si>
  <si>
    <t>NUMERAL 4 - REMUNERACIONES DE EMPLEADOS Y SERVIDORES PÚBLICOS</t>
  </si>
  <si>
    <t>NUMERAL 10 - COTIZACIONES Y LICITACIONES DE PROGRAMAS</t>
  </si>
  <si>
    <t>NUMERAL 12 - VIAJES NACIONALES E INTERNACIONALES</t>
  </si>
  <si>
    <t>NUMERAL 15</t>
  </si>
  <si>
    <t>NUMERAL 17 - LISTADO DE EMPRESAS PRECALIFICADAS</t>
  </si>
  <si>
    <t>NUMERAL 18 - LISTADO DE OBRAS EN EJECUCIÓN O EJECUTADAS</t>
  </si>
  <si>
    <t>ENTIDAD: DIRECCIÓN DEL SISTEMA NACIONAL DE LA CALIDAD</t>
  </si>
  <si>
    <t>DIRECCIÓN: CALZADA ATANASIO TZUL 27-32 ZONA 12</t>
  </si>
  <si>
    <t>HORARIO DE ATENCIÓN: 07:00 A 15:00 HORAS</t>
  </si>
  <si>
    <t>TELÉFONO: 22472600</t>
  </si>
  <si>
    <t>DIRECTOR: PABLO ALEXANDER PINEDA MORALES</t>
  </si>
  <si>
    <t>R.011</t>
  </si>
  <si>
    <t>UE-104 DSNC</t>
  </si>
  <si>
    <t>COMPLEMENTO</t>
  </si>
  <si>
    <t>BN 66-2000</t>
  </si>
  <si>
    <t>BONO PROFESIONAL</t>
  </si>
  <si>
    <t>BE ECONOMIA</t>
  </si>
  <si>
    <t>BONO ALIMENTICIO</t>
  </si>
  <si>
    <t>BONO ANT. PACTO</t>
  </si>
  <si>
    <t>BONO TRANSPORTE</t>
  </si>
  <si>
    <t>CLAUDIA MARÍA CONTRERAS CORADO</t>
  </si>
  <si>
    <t>ESTEFANI PAOLA AJUCHAN GARCIA</t>
  </si>
  <si>
    <t>JOSE JONATTAN GIRÓN TICURÚ</t>
  </si>
  <si>
    <t>MARIANDRE RAMAZZINI ORTEGA</t>
  </si>
  <si>
    <t>MELIDA GUADALUPE ESPAÑA YAGUAS</t>
  </si>
  <si>
    <t>PEDRO ELEAZAR ORELLANA NORIEGA</t>
  </si>
  <si>
    <t>SINDY MISHEL OCHOA RODRIGUEZ</t>
  </si>
  <si>
    <t>VILANOVA DUBERLY BARILLAS GALAN DE HERNANDEZ</t>
  </si>
  <si>
    <t>ALAN FERNANDO FIGUEROA RODAS</t>
  </si>
  <si>
    <t>ANDONI ALDAIR ROJAS ALVAREZ</t>
  </si>
  <si>
    <t>CARLOS JAVIER GONZALEZ CAJAS</t>
  </si>
  <si>
    <t>CAROLA BERIOSKA GARCIA GARCIA</t>
  </si>
  <si>
    <t>DARWIN ESTUARDO JOCHOLA MAGZUL</t>
  </si>
  <si>
    <t>DARWIN JOSÉ CHOY PATZÁN</t>
  </si>
  <si>
    <t>FERNANDO  ADOLFO RODRIGUEZ CORONADO</t>
  </si>
  <si>
    <t>GERSON ALEJANDRO CASTAÑEDA PINEDA</t>
  </si>
  <si>
    <t>GUILLERMO ERNESTO BARRAGAN LOPEZ</t>
  </si>
  <si>
    <t>JULIO ALEJANDRO VILLACINDA CÁRCAMO</t>
  </si>
  <si>
    <t>MAX ALEXANDER CHALI IZQUIERDO</t>
  </si>
  <si>
    <t>NELSON  VELASQUEZ  DELGADO</t>
  </si>
  <si>
    <t>ANA IVONNE RIVAS  JUAREZ</t>
  </si>
  <si>
    <t>ARNOLDO MIZAEL GRAMAJO RODAS</t>
  </si>
  <si>
    <t>DUBLAS ROBERTO ECHEVERRIA MOTA</t>
  </si>
  <si>
    <t>HUGO ROBERTO MEJIA CHACON</t>
  </si>
  <si>
    <t>JESSICA ANDREA DE LEON ROBLES</t>
  </si>
  <si>
    <t>LORENA  VICTORIA  PINEDA CABRERA</t>
  </si>
  <si>
    <t>MONICA TERESA MADRID VIVAR</t>
  </si>
  <si>
    <t>OFICIAL DE ACREDITACIÓN</t>
  </si>
  <si>
    <t>ASESOR DE DIRECCIÓN</t>
  </si>
  <si>
    <t>ASISTENTE DE PRESUPUESTOS</t>
  </si>
  <si>
    <t>DELEGACIÓN DE RECURSOS HUMANOS</t>
  </si>
  <si>
    <t>ASESOR DE METROLOGÍA LEGAL</t>
  </si>
  <si>
    <t>ASESOR DE METROLOGÍA ELÉCTRICA</t>
  </si>
  <si>
    <t>ASESOR DE METROLOGÍA MASAS</t>
  </si>
  <si>
    <t>ASESOR DE METROLOGÍA DIMENSIÓN</t>
  </si>
  <si>
    <t>ASESOR DE METROLOGÍA VOLUMEN</t>
  </si>
  <si>
    <t>ASESOR DE METROLOGIA LEGAL</t>
  </si>
  <si>
    <t>ASESOR DE METROLOGIA PRESIÓN Y FUERZA</t>
  </si>
  <si>
    <t>ASISTENTE ADMINISTRTIVO FINANCIERO</t>
  </si>
  <si>
    <t>ASESOR DE METROLOGIA MATERIALES DE REFERENCIA</t>
  </si>
  <si>
    <t>ASESOR DE REGLAMENTACIÓN TÉCNICA</t>
  </si>
  <si>
    <t>ASESOR DE NORMALIZACIÓN</t>
  </si>
  <si>
    <t>ASISTENTE DE TRANSPORTE</t>
  </si>
  <si>
    <t>OFICIAL DE REGLAMENTACIÓN TÉNICA</t>
  </si>
  <si>
    <t>ASISTENTE ADMINISTRATIVO</t>
  </si>
  <si>
    <t>PABLO ALEXANDER PINEDA MORALES</t>
  </si>
  <si>
    <t>DIRECTOR</t>
  </si>
  <si>
    <t>CARMEN INOCENTA LÓPEZ JIMÉNEZ</t>
  </si>
  <si>
    <t>SECRETARIA</t>
  </si>
  <si>
    <t>ERIK ROBERTO ALVARADO LÓPEZ</t>
  </si>
  <si>
    <t>COORDINADOR CEINFORMA</t>
  </si>
  <si>
    <t>OSWALDO VINICIO RAMÍREZ ORDOÑEZ</t>
  </si>
  <si>
    <t>INFORMATICA</t>
  </si>
  <si>
    <t>RÓMULO ENOCK SALGUERO SALVADOR</t>
  </si>
  <si>
    <t>JEFE DE CENAME</t>
  </si>
  <si>
    <t>DALIA LARISSA MERCEDES GARCÍA GUTIÉRREZ</t>
  </si>
  <si>
    <t>GESTORA DE LA CALIDAD</t>
  </si>
  <si>
    <t>HÉCTOR RENÉ HERRERA MAZARIEGOS</t>
  </si>
  <si>
    <t>SECRETARIO EJECUTIVO COGUANOR</t>
  </si>
  <si>
    <t>NELSON WILFREDO MENDOZA DUBON</t>
  </si>
  <si>
    <t>OFICIAL DE NORMALIZACIÓN</t>
  </si>
  <si>
    <t>BLANCA ESTELA MONTES TUX</t>
  </si>
  <si>
    <t>CARLOS ALEJANDRO ARCHILA AZURDIA</t>
  </si>
  <si>
    <t>JEFE DE OGA</t>
  </si>
  <si>
    <t>MANUEL ALBERTO MELÉNDEZ BÚCARO</t>
  </si>
  <si>
    <t>ADMINISTRATIVO OGA</t>
  </si>
  <si>
    <t>OSCAR BAUDILIO GUILLÉN MOTTA</t>
  </si>
  <si>
    <t>JEFE FINANCIERO</t>
  </si>
  <si>
    <t>MARTA ALICIA CASTRO MOLINA DE GRANT</t>
  </si>
  <si>
    <t>TESORERIA</t>
  </si>
  <si>
    <t>JUAN JOSÉ SANTISTEBAN MARTÍNEZ</t>
  </si>
  <si>
    <t>ADMINISTRADOR</t>
  </si>
  <si>
    <t>EDNA DALILA SANTOS DE DÍAZ</t>
  </si>
  <si>
    <t>AUXILIAR DE COMPRAS</t>
  </si>
  <si>
    <t>JEREMÍAS DAVID ÁLVAREZ MORALES</t>
  </si>
  <si>
    <t>ENCARGADO DE INVENTARIOS</t>
  </si>
  <si>
    <t>MARÍA CELIA REYES ALVARADO</t>
  </si>
  <si>
    <t>ENCARGADA DE ALMACEN</t>
  </si>
  <si>
    <t>R.029</t>
  </si>
  <si>
    <t>"SIN MOVIMIENTO"</t>
  </si>
  <si>
    <t>Dirección del Sistema Nacional de la Calidad</t>
  </si>
  <si>
    <t>Información de Oficio - Depósitos constituidos con Fondos públicos</t>
  </si>
  <si>
    <t>DICIEMBRE</t>
  </si>
  <si>
    <t>Banco</t>
  </si>
  <si>
    <t>Cuenta</t>
  </si>
  <si>
    <t>Nombre de la cuenta</t>
  </si>
  <si>
    <t>Saldo anterior</t>
  </si>
  <si>
    <t>Débitos</t>
  </si>
  <si>
    <t>Créditos</t>
  </si>
  <si>
    <t>Nuevo Saldo</t>
  </si>
  <si>
    <t>Variación</t>
  </si>
  <si>
    <t>Banco de Desarrollo Rural, S.A.</t>
  </si>
  <si>
    <t>Fondo Rotativo Interno Dirección del Sistema Nacional de la Calidad</t>
  </si>
  <si>
    <t>Banco Credito Hipotecario Nacional</t>
  </si>
  <si>
    <t>Oficina Guatemalteca de Acreditación (OGA) Fondos Propios</t>
  </si>
  <si>
    <t>Laboratorio Nacional de Metrología Fondos Propios</t>
  </si>
  <si>
    <t xml:space="preserve"> - - - - - ULTIMA LINEA - - - - -</t>
  </si>
  <si>
    <t xml:space="preserve">SEGUIMIENTO MENSUAL Y CUATRIMESTRAL  DE EJECUCIÓN DE METAS FÍSICAS </t>
  </si>
  <si>
    <t>VISIÓN</t>
  </si>
  <si>
    <t>Ser la institución rectora del desarrollo económico nacional para crear oportunidades de inversión y generación de empleo formal.</t>
  </si>
  <si>
    <t>MISIÓN</t>
  </si>
  <si>
    <t xml:space="preserve">Contribuir  a la mejora de las condiciones de vida de los guatemaltecos, apoyando el incremento de  la competitividad  del país, fomentando la inversión, desarrollando las Micro, Pequeñas y Medianas Empresas  y  fortaleciendo el comercio exterior. </t>
  </si>
  <si>
    <t>OBJETIVO ESTRATÉGICO</t>
  </si>
  <si>
    <t xml:space="preserve">Generar las condiciones que permitan la atracción de inversiones para la creación de empleo digno y así promover el desarrollo económico de los guatemaltecos.  </t>
  </si>
  <si>
    <t xml:space="preserve">VINCULACIÓN INSTITUCIONAL </t>
  </si>
  <si>
    <t xml:space="preserve">RESULTADO FINAL </t>
  </si>
  <si>
    <t xml:space="preserve">Para el año 2025 se ha incrementado en 10.0 puntos porcentuales el flujo de Inversión Extranjera Directa en el país, que permite mejoras en el crecimiento económico y el empleo productivo (Línea base US$998.2 millones en 2019 a 1,098.2 en el 2025).  
</t>
  </si>
  <si>
    <t xml:space="preserve">OBJETIVO OPERATIVO </t>
  </si>
  <si>
    <t xml:space="preserve"> Promover la competitividad y mejorar los niveles de productividad a nivel nacional. </t>
  </si>
  <si>
    <t xml:space="preserve">RESULTADO INSTITUCIONAL </t>
  </si>
  <si>
    <t>Para el 2023, se ha alcanzado el puesto 85 en el ranking del Índice Global de Competitividad, incrementando las condiciones de competitividad para la generación de empleo productivo en el país (Línea base de 98 en 2019 a 85 en 2023)</t>
  </si>
  <si>
    <t xml:space="preserve">INDICADOR </t>
  </si>
  <si>
    <t>Posición de Guatemala en el Índice de Competitividad Global.</t>
  </si>
  <si>
    <t xml:space="preserve">DIRECCIÓN DEL SISTEMA NACIONAL DE LA CALIDAD </t>
  </si>
  <si>
    <t xml:space="preserve">Acción </t>
  </si>
  <si>
    <t>Dirigir,  coordinar y unificar las actividades y políticas nacionales en materia de fijación de normas y optimización de acciones orientadas a promover la competitividad del país.</t>
  </si>
  <si>
    <t xml:space="preserve">Actividad </t>
  </si>
  <si>
    <t xml:space="preserve"> Servicios de Normalización, Metrología y Acreditación.</t>
  </si>
  <si>
    <t xml:space="preserve">PRODUCTO </t>
  </si>
  <si>
    <t>SUBPRODUCTO</t>
  </si>
  <si>
    <t xml:space="preserve">ACCIONES </t>
  </si>
  <si>
    <t>UNIDAD DE MEDIDA</t>
  </si>
  <si>
    <t xml:space="preserve">META INICIAL </t>
  </si>
  <si>
    <t xml:space="preserve">META VIGENTE  </t>
  </si>
  <si>
    <t xml:space="preserve">Ene  </t>
  </si>
  <si>
    <t xml:space="preserve">Feb       </t>
  </si>
  <si>
    <t xml:space="preserve">Mar </t>
  </si>
  <si>
    <t xml:space="preserve">Abr </t>
  </si>
  <si>
    <r>
      <t xml:space="preserve">AVANCE FÍSICO 1ER. </t>
    </r>
    <r>
      <rPr>
        <b/>
        <sz val="9"/>
        <color indexed="8"/>
        <rFont val="Times New Roman"/>
        <family val="1"/>
      </rPr>
      <t xml:space="preserve">CUATRIMESTRE </t>
    </r>
  </si>
  <si>
    <t xml:space="preserve">May </t>
  </si>
  <si>
    <t xml:space="preserve">Jun </t>
  </si>
  <si>
    <t xml:space="preserve">Jul </t>
  </si>
  <si>
    <t xml:space="preserve">Ago </t>
  </si>
  <si>
    <r>
      <t xml:space="preserve">AVANCE FÍSICO 2DO. </t>
    </r>
    <r>
      <rPr>
        <b/>
        <sz val="9"/>
        <color indexed="8"/>
        <rFont val="Times New Roman"/>
        <family val="1"/>
      </rPr>
      <t>CUATRIMESTRE</t>
    </r>
  </si>
  <si>
    <t xml:space="preserve">Sep </t>
  </si>
  <si>
    <t xml:space="preserve">Oct </t>
  </si>
  <si>
    <t>Nov</t>
  </si>
  <si>
    <t xml:space="preserve">Dic </t>
  </si>
  <si>
    <r>
      <t xml:space="preserve">AVANCE FÍSICO 3ER. </t>
    </r>
    <r>
      <rPr>
        <b/>
        <sz val="9"/>
        <color indexed="8"/>
        <rFont val="Times New Roman"/>
        <family val="1"/>
      </rPr>
      <t xml:space="preserve">CUATRIMESTRE </t>
    </r>
  </si>
  <si>
    <t xml:space="preserve">AVANCE ACUMULADO ENERO-DICIEMBRE </t>
  </si>
  <si>
    <t xml:space="preserve">% AVANCE ACUMULADO ENERO - DICIEMBRE </t>
  </si>
  <si>
    <t xml:space="preserve">Documento </t>
  </si>
  <si>
    <t>SUMA</t>
  </si>
  <si>
    <t>OGA</t>
  </si>
  <si>
    <t>CENAME</t>
  </si>
  <si>
    <t>COGUANOR</t>
  </si>
  <si>
    <t>Evento</t>
  </si>
  <si>
    <t>CEINFORMA</t>
  </si>
  <si>
    <t xml:space="preserve">Consultas Técnicas Atendidas </t>
  </si>
  <si>
    <t xml:space="preserve">Evento </t>
  </si>
  <si>
    <t>Normas consultadas</t>
  </si>
  <si>
    <t xml:space="preserve">Laboratorios de ensayo, calibración y organismos de inspección  beneficiados con servicios de Evaluación inicial, de mantenimiento, ampliación/reducción y de reacreditación de laboratorios </t>
  </si>
  <si>
    <t xml:space="preserve">Análisis, métodos y procedimientos evaluados y acreditados </t>
  </si>
  <si>
    <t xml:space="preserve">Calibraciones de instrumentos de medición </t>
  </si>
  <si>
    <t xml:space="preserve">Actividades  de capacitación y formación del Centro Nacional de Metrología </t>
  </si>
  <si>
    <t>Conferencias o Cursos de divulgación y socialización de Reglamentos Técnicos nacionales y regionales</t>
  </si>
  <si>
    <t>CRETEC</t>
  </si>
  <si>
    <t xml:space="preserve">Recopilación y/o actualización de reglamentos técnicos  nacionales y regionales </t>
  </si>
  <si>
    <t xml:space="preserve">Actividades de capacitación para la implementación o uso de la Guía de Buenas Practicas Reglamentarias </t>
  </si>
  <si>
    <t>ENERO</t>
  </si>
  <si>
    <t>Sistema de Contabilidad Integrada Gubernamental</t>
  </si>
  <si>
    <t>PAGINA  :</t>
  </si>
  <si>
    <t>DE</t>
  </si>
  <si>
    <t xml:space="preserve"> Ejecución de Ingresos - Reportes - Informacion Consolidada </t>
  </si>
  <si>
    <t>FECHA     :</t>
  </si>
  <si>
    <t xml:space="preserve"> Ejecución del Presupuesto de Ingresos por Rubro, Fuente de Financiamiento y Entidad</t>
  </si>
  <si>
    <t>HORA       :</t>
  </si>
  <si>
    <t>Expresado en Quetzales</t>
  </si>
  <si>
    <t>REPORTE:</t>
  </si>
  <si>
    <t>R00805951.rpt</t>
  </si>
  <si>
    <t>Unidad Ejecutora Igual a 104, Fuente de Financiamiento Igual a 31</t>
  </si>
  <si>
    <t>EJERCICIO:</t>
  </si>
  <si>
    <t>PRESUPUESTO ASIGNADO</t>
  </si>
  <si>
    <t>PRESUPUESTO VIGENTE</t>
  </si>
  <si>
    <t>SALDO POR DEVENGAR</t>
  </si>
  <si>
    <t>SALDO POR RECAUDAR</t>
  </si>
  <si>
    <t>FTE</t>
  </si>
  <si>
    <t>RUBRO</t>
  </si>
  <si>
    <t>DESCRIPCION</t>
  </si>
  <si>
    <t>MODIFICACIONES</t>
  </si>
  <si>
    <t>DEVENGADO</t>
  </si>
  <si>
    <t>RECAUDADO</t>
  </si>
  <si>
    <t>ENTIDAD :</t>
  </si>
  <si>
    <t>1113-0011-104-00</t>
  </si>
  <si>
    <t>DIRECCIÓN DEL SISTEMA NACIONAL DE CALIDAD</t>
  </si>
  <si>
    <t>TASAS Y LICENCIAS VARIAS</t>
  </si>
  <si>
    <t>SOBRE EL COMERCIO</t>
  </si>
  <si>
    <t>TOTALES :</t>
  </si>
  <si>
    <t>GRAN TOTAL:</t>
  </si>
  <si>
    <t xml:space="preserve"> Ejecución de Gastos - Reportes - Informacion Consolidada </t>
  </si>
  <si>
    <t>PAGINA   :</t>
  </si>
  <si>
    <t xml:space="preserve"> Dinámico de Gastos Mensualizado</t>
  </si>
  <si>
    <t>UNIDAD_EJECUTORA = 104</t>
  </si>
  <si>
    <t>REPORTE :</t>
  </si>
  <si>
    <t>R00817366.rpt</t>
  </si>
  <si>
    <t xml:space="preserve"> - Entidad / Unidad Ejecutora - Renglon - </t>
  </si>
  <si>
    <t>FEBRERO</t>
  </si>
  <si>
    <t>MARZO</t>
  </si>
  <si>
    <t>ABRIL</t>
  </si>
  <si>
    <t>MAYO</t>
  </si>
  <si>
    <t>JUNIO</t>
  </si>
  <si>
    <t>JULIO</t>
  </si>
  <si>
    <t>AGOSTO</t>
  </si>
  <si>
    <t>SEPTIEMBRE</t>
  </si>
  <si>
    <t>OCTUBRE</t>
  </si>
  <si>
    <t>NOVIEMBRE</t>
  </si>
  <si>
    <t>TOTAL</t>
  </si>
  <si>
    <t>11130011-0104</t>
  </si>
  <si>
    <t>MINISTERIO DE ECONOMÍA - DIRECCIÓN DEL SISTEMA NACIONAL DE CALIDAD</t>
  </si>
  <si>
    <t xml:space="preserve"> 011</t>
  </si>
  <si>
    <t>PERSONAL PERMANENTE</t>
  </si>
  <si>
    <t xml:space="preserve"> 012</t>
  </si>
  <si>
    <t>COMPLEMENTO PERSONAL AL SALARIO DEL PERSONAL PERMANENTE</t>
  </si>
  <si>
    <t xml:space="preserve"> 013</t>
  </si>
  <si>
    <t>COMPLEMENTO POR ANTIGÜEDAD AL PERSONAL PERMANENTE</t>
  </si>
  <si>
    <t xml:space="preserve"> 014</t>
  </si>
  <si>
    <t>COMPLEMENTO POR CALIDAD PROFESIONAL AL PERSONAL PERMANENTE</t>
  </si>
  <si>
    <t xml:space="preserve"> 015</t>
  </si>
  <si>
    <t>COMPLEMENTOS ESPECÍFICOS AL PERSONAL PERMANENTE</t>
  </si>
  <si>
    <t xml:space="preserve"> 029</t>
  </si>
  <si>
    <t>OTRAS REMUNERACIONES DE PERSONAL TEMPORAL</t>
  </si>
  <si>
    <t xml:space="preserve"> 071</t>
  </si>
  <si>
    <t>AGUINALDO</t>
  </si>
  <si>
    <t xml:space="preserve"> 072</t>
  </si>
  <si>
    <t>BONIFICACIÓN ANUAL (BONO 14)</t>
  </si>
  <si>
    <t xml:space="preserve"> 073</t>
  </si>
  <si>
    <t>BONO VACACIONAL</t>
  </si>
  <si>
    <t xml:space="preserve"> 111</t>
  </si>
  <si>
    <t>ENERGÍA ELÉCTRICA</t>
  </si>
  <si>
    <t xml:space="preserve"> 112</t>
  </si>
  <si>
    <t>AGUA</t>
  </si>
  <si>
    <t xml:space="preserve"> 113</t>
  </si>
  <si>
    <t>TELEFONÍA</t>
  </si>
  <si>
    <t xml:space="preserve"> 114</t>
  </si>
  <si>
    <t>CORREOS Y TELÉGRAFOS</t>
  </si>
  <si>
    <t xml:space="preserve"> 115</t>
  </si>
  <si>
    <t>EXTRACCIÓN DE BASURA Y DESTRUCCIÓN DE DESECHOS SÓLIDOS</t>
  </si>
  <si>
    <t xml:space="preserve"> 122</t>
  </si>
  <si>
    <t>IMPRESIÓN, ENCUADERNACIÓN Y REPRODUCCIÓN</t>
  </si>
  <si>
    <t xml:space="preserve"> 131</t>
  </si>
  <si>
    <t>VIÁTICOS EN EL EXTERIOR</t>
  </si>
  <si>
    <t xml:space="preserve"> 133</t>
  </si>
  <si>
    <t>VIÁTICOS EN EL INTERIOR</t>
  </si>
  <si>
    <t xml:space="preserve"> 136</t>
  </si>
  <si>
    <t>RECONOCIMIENTO DE GASTOS</t>
  </si>
  <si>
    <t xml:space="preserve"> 141</t>
  </si>
  <si>
    <t>TRANSPORTE DE PERSONAS</t>
  </si>
  <si>
    <t xml:space="preserve"> 142</t>
  </si>
  <si>
    <t>FLETES</t>
  </si>
  <si>
    <t xml:space="preserve"> 153</t>
  </si>
  <si>
    <t>ARRENDAMIENTO DE MÁQUINAS Y EQUIPOS DE OFICINA</t>
  </si>
  <si>
    <t xml:space="preserve"> 156</t>
  </si>
  <si>
    <t>ARRENDAMIENTO DE OTRAS MÁQUINAS Y EQUIPO</t>
  </si>
  <si>
    <t xml:space="preserve"> 158</t>
  </si>
  <si>
    <t>DERECHOS DE BIENES INTANGIBLES</t>
  </si>
  <si>
    <t xml:space="preserve"> 162</t>
  </si>
  <si>
    <t>MANTENIMIENTO Y REPARACIÓN DE  EQUIPO DE OFICINA</t>
  </si>
  <si>
    <t xml:space="preserve"> 163</t>
  </si>
  <si>
    <t>MANTENIMIENTO Y REPARACIÓN DE EQUIPO MÉDICO, SANITARIO Y DE LABORATORIO</t>
  </si>
  <si>
    <t xml:space="preserve"> 165</t>
  </si>
  <si>
    <t>MANTENIMIENTO Y REPARACIÓN DE MEDIOS DE TRANSPORTE</t>
  </si>
  <si>
    <t xml:space="preserve"> 166</t>
  </si>
  <si>
    <t>MANTENIMIENTO Y REPARACIÓN DE EQUIPO PARA COMUNICACIONES</t>
  </si>
  <si>
    <t xml:space="preserve"> 168</t>
  </si>
  <si>
    <t>MANTENIMIENTO Y REPARACIÓN DE EQUIPO DE CÓMPUTO</t>
  </si>
  <si>
    <t xml:space="preserve"> 169</t>
  </si>
  <si>
    <t>MANTENIMIENTO Y REPARACIÓN DE OTRAS MAQUINARIAS Y EQUIPOS</t>
  </si>
  <si>
    <t xml:space="preserve"> 171</t>
  </si>
  <si>
    <t>MANTENIMIENTO Y REPARACIÓN DE EDIFICIOS</t>
  </si>
  <si>
    <t xml:space="preserve"> 174</t>
  </si>
  <si>
    <t>MANTENIMIENTO Y REPARACIÓN DE INSTALACIONES</t>
  </si>
  <si>
    <t xml:space="preserve"> 185</t>
  </si>
  <si>
    <t>SERVICIOS DE CAPACITACIÓN</t>
  </si>
  <si>
    <t xml:space="preserve"> 189</t>
  </si>
  <si>
    <t>OTROS ESTUDIOS Y/O SERVICIOS</t>
  </si>
  <si>
    <t xml:space="preserve"> 191</t>
  </si>
  <si>
    <t>PRIMAS Y GASTOS DE SEGUROS Y FIANZAS</t>
  </si>
  <si>
    <t xml:space="preserve"> 194</t>
  </si>
  <si>
    <t>GASTOS BANCARIOS, COMISIONES Y OTROS GASTOS</t>
  </si>
  <si>
    <t xml:space="preserve"> 195</t>
  </si>
  <si>
    <t>IMPUESTOS, DERECHOS Y TASAS</t>
  </si>
  <si>
    <t xml:space="preserve"> 196</t>
  </si>
  <si>
    <t>SERVICIOS DE ATENCIÓN Y PROTOCOLO</t>
  </si>
  <si>
    <t xml:space="preserve"> 197</t>
  </si>
  <si>
    <t>SERVICIOS DE VIGILANCIA</t>
  </si>
  <si>
    <t xml:space="preserve"> 199</t>
  </si>
  <si>
    <t>OTROS SERVICIOS</t>
  </si>
  <si>
    <t xml:space="preserve"> 211</t>
  </si>
  <si>
    <t>ALIMENTOS PARA PERSONAS</t>
  </si>
  <si>
    <t xml:space="preserve"> 233</t>
  </si>
  <si>
    <t>PRENDAS DE VESTIR</t>
  </si>
  <si>
    <t xml:space="preserve"> 241</t>
  </si>
  <si>
    <t>PAPEL DE ESCRITORIO</t>
  </si>
  <si>
    <t xml:space="preserve"> 243</t>
  </si>
  <si>
    <t>PRODUCTOS DE PAPEL O CARTÓN</t>
  </si>
  <si>
    <t xml:space="preserve"> 244</t>
  </si>
  <si>
    <t>PRODUCTOS DE ARTES GRÁFICAS</t>
  </si>
  <si>
    <t xml:space="preserve"> 245</t>
  </si>
  <si>
    <t>LIBROS, REVISTAS Y PERIÓDICOS</t>
  </si>
  <si>
    <t xml:space="preserve"> 253</t>
  </si>
  <si>
    <t>LLANTAS Y NEUMÁTICOS</t>
  </si>
  <si>
    <t xml:space="preserve"> 261</t>
  </si>
  <si>
    <t>ELEMENTOS Y COMPUESTOS QUÍMICOS</t>
  </si>
  <si>
    <t xml:space="preserve"> 262</t>
  </si>
  <si>
    <t>COMBUSTIBLES Y LUBRICANTES</t>
  </si>
  <si>
    <t xml:space="preserve"> 264</t>
  </si>
  <si>
    <t>INSECTICIDAS, FUMIGANTES Y SIMILARES</t>
  </si>
  <si>
    <t xml:space="preserve"> 266</t>
  </si>
  <si>
    <t>PRODUCTOS MEDICINALES Y FARMACÉUTICOS</t>
  </si>
  <si>
    <t xml:space="preserve"> 267</t>
  </si>
  <si>
    <t>TINTES, PINTURAS Y COLORANTES</t>
  </si>
  <si>
    <t xml:space="preserve"> 268</t>
  </si>
  <si>
    <t>PRODUCTOS PLÁSTICOS, NYLON, VINIL Y P.V.C.</t>
  </si>
  <si>
    <t xml:space="preserve"> 272</t>
  </si>
  <si>
    <t>PRODUCTOS DE VIDRIO</t>
  </si>
  <si>
    <t xml:space="preserve"> 286</t>
  </si>
  <si>
    <t>HERRAMIENTAS MENORES</t>
  </si>
  <si>
    <t xml:space="preserve"> 291</t>
  </si>
  <si>
    <t>ÚTILES DE OFICINA</t>
  </si>
  <si>
    <t xml:space="preserve"> 292</t>
  </si>
  <si>
    <t>PRODUCTOS SANITARIOS, DE LIMPIEZA Y DE USO PERSONAL</t>
  </si>
  <si>
    <t xml:space="preserve"> 296</t>
  </si>
  <si>
    <t>ÚTILES DE COCINA Y COMEDOR</t>
  </si>
  <si>
    <t xml:space="preserve"> 297</t>
  </si>
  <si>
    <t>MATERIALES, PRODUCTOS Y ACCS. ELÉCTRICOS, CABLEADO ESTRUCTURADO DE REDES INFORMÁTICAS Y TELEFÓNICAS</t>
  </si>
  <si>
    <t xml:space="preserve"> 298</t>
  </si>
  <si>
    <t>ACCESORIOS Y REPUESTOS EN GENERAL</t>
  </si>
  <si>
    <t xml:space="preserve"> 299</t>
  </si>
  <si>
    <t>OTROS MATERIALES Y SUMINISTROS</t>
  </si>
  <si>
    <t xml:space="preserve"> 322</t>
  </si>
  <si>
    <t>MOBILIARIO Y EQUIPO DE OFICINA</t>
  </si>
  <si>
    <t xml:space="preserve"> 328</t>
  </si>
  <si>
    <t>EQUIPO DE CÓMPUTO</t>
  </si>
  <si>
    <t xml:space="preserve">TOTAL  </t>
  </si>
  <si>
    <t>11130011-0104  MINISTERIO DE ECONOMÍA - DIRECCIÓN DEL SISTEMA NACIONAL DE CALIDAD</t>
  </si>
  <si>
    <t>TOTAL  GENERAL</t>
  </si>
  <si>
    <t xml:space="preserve"> Ejecución de Gastos - Reportes - Presupuesto Vigente </t>
  </si>
  <si>
    <t xml:space="preserve"> Distribucion analitica del presupuesto inicial y modificaciones</t>
  </si>
  <si>
    <t>R00804777.rpt</t>
  </si>
  <si>
    <t>Unidad Ejecutora Igual a 104</t>
  </si>
  <si>
    <t>ENTIDAD:</t>
  </si>
  <si>
    <t>1113-0011 - 104 - 00</t>
  </si>
  <si>
    <t>PG</t>
  </si>
  <si>
    <t>SP</t>
  </si>
  <si>
    <t>PY</t>
  </si>
  <si>
    <t>ACT</t>
  </si>
  <si>
    <t>OBR</t>
  </si>
  <si>
    <t>REN</t>
  </si>
  <si>
    <t>UBG</t>
  </si>
  <si>
    <t>APROBADO INICIAL</t>
  </si>
  <si>
    <t>VIGENTE</t>
  </si>
  <si>
    <t>12</t>
  </si>
  <si>
    <t>PROMOCION DE LA INVERSION Y COMPETENCIA</t>
  </si>
  <si>
    <t>00</t>
  </si>
  <si>
    <t>SIN SUBPROGRAMA</t>
  </si>
  <si>
    <t>000</t>
  </si>
  <si>
    <t>SIN PROYECTO</t>
  </si>
  <si>
    <t>002</t>
  </si>
  <si>
    <t>SERVICIOS DE NORMALIZACION, METROLOGIA Y ACREDITACION</t>
  </si>
  <si>
    <t>SERVICIOS PERSONALES</t>
  </si>
  <si>
    <t>010</t>
  </si>
  <si>
    <t>PERSONAL EN CARGOS FIJOS</t>
  </si>
  <si>
    <t>014</t>
  </si>
  <si>
    <t>0101</t>
  </si>
  <si>
    <t>012</t>
  </si>
  <si>
    <t>013</t>
  </si>
  <si>
    <t>015</t>
  </si>
  <si>
    <t>011</t>
  </si>
  <si>
    <t xml:space="preserve">Total Fuente:   </t>
  </si>
  <si>
    <t>020</t>
  </si>
  <si>
    <t>PERSONAL TEMPORAL</t>
  </si>
  <si>
    <t>029</t>
  </si>
  <si>
    <t>070</t>
  </si>
  <si>
    <t>OTRAS PRESTACIONES RELACIONADAS CON SALARIOS</t>
  </si>
  <si>
    <t>073</t>
  </si>
  <si>
    <t>072</t>
  </si>
  <si>
    <t>071</t>
  </si>
  <si>
    <t>100</t>
  </si>
  <si>
    <t>SERVICIOS NO PERSONALES</t>
  </si>
  <si>
    <t>110</t>
  </si>
  <si>
    <t>SERVICIOS BÁSICOS Y OTROS COMPLEMENTARIOS</t>
  </si>
  <si>
    <t>114</t>
  </si>
  <si>
    <t>111</t>
  </si>
  <si>
    <t>112</t>
  </si>
  <si>
    <t>115</t>
  </si>
  <si>
    <t>113</t>
  </si>
  <si>
    <t>120</t>
  </si>
  <si>
    <t>DIVULGACIÓN, IMPRESIÓN Y ENCUADERNACIÓN</t>
  </si>
  <si>
    <t>122</t>
  </si>
  <si>
    <t>130</t>
  </si>
  <si>
    <t>VIÁTICOS, GASTOS CONEXOS Y RECONOCIMIENTO DE GASTOS</t>
  </si>
  <si>
    <t>131</t>
  </si>
  <si>
    <t>136</t>
  </si>
  <si>
    <t>133</t>
  </si>
  <si>
    <t>140</t>
  </si>
  <si>
    <t>TRANSPORTE Y ALMACENAJE</t>
  </si>
  <si>
    <t>141</t>
  </si>
  <si>
    <t>142</t>
  </si>
  <si>
    <t>150</t>
  </si>
  <si>
    <t>ARRENDAMIENTOS Y DERECHOS</t>
  </si>
  <si>
    <t>158</t>
  </si>
  <si>
    <t>156</t>
  </si>
  <si>
    <t>153</t>
  </si>
  <si>
    <t>160</t>
  </si>
  <si>
    <t>MANTENIMIENTO Y REPARACIÓN DE MAQUINARIA Y EQUIPO</t>
  </si>
  <si>
    <t>166</t>
  </si>
  <si>
    <t>162</t>
  </si>
  <si>
    <t>163</t>
  </si>
  <si>
    <t>168</t>
  </si>
  <si>
    <t>169</t>
  </si>
  <si>
    <t>165</t>
  </si>
  <si>
    <t>170</t>
  </si>
  <si>
    <t>MANTENIMIENTO Y REPARACIÓN DE OBRAS E INSTALACIONES</t>
  </si>
  <si>
    <t>174</t>
  </si>
  <si>
    <t>171</t>
  </si>
  <si>
    <t>180</t>
  </si>
  <si>
    <t>SERVICIOS TÉCNICOS Y PROFESIONALES</t>
  </si>
  <si>
    <t>185</t>
  </si>
  <si>
    <t>189</t>
  </si>
  <si>
    <t>190</t>
  </si>
  <si>
    <t>OTROS SERVICIOS NO PERSONALES</t>
  </si>
  <si>
    <t>196</t>
  </si>
  <si>
    <t>195</t>
  </si>
  <si>
    <t>197</t>
  </si>
  <si>
    <t>199</t>
  </si>
  <si>
    <t>194</t>
  </si>
  <si>
    <t>191</t>
  </si>
  <si>
    <t>200</t>
  </si>
  <si>
    <t>MATERIALES Y SUMINISTROS</t>
  </si>
  <si>
    <t>210</t>
  </si>
  <si>
    <t>ALIMENTOS Y PRODUCTOS AGROPECUARIOS</t>
  </si>
  <si>
    <t>211</t>
  </si>
  <si>
    <t>230</t>
  </si>
  <si>
    <t>TEXTILES Y VESTUARIO</t>
  </si>
  <si>
    <t>233</t>
  </si>
  <si>
    <t>240</t>
  </si>
  <si>
    <t>PRODUCTOS DE PAPEL, CARTÓN E IMPRESOS</t>
  </si>
  <si>
    <t>244</t>
  </si>
  <si>
    <t>241</t>
  </si>
  <si>
    <t>243</t>
  </si>
  <si>
    <t>245</t>
  </si>
  <si>
    <t>250</t>
  </si>
  <si>
    <t>PRODUCTOS DE CUERO Y CAUCHO</t>
  </si>
  <si>
    <t>253</t>
  </si>
  <si>
    <t>260</t>
  </si>
  <si>
    <t>PRODUCTOS QUÍMICOS Y CONEXOS</t>
  </si>
  <si>
    <t>264</t>
  </si>
  <si>
    <t>266</t>
  </si>
  <si>
    <t>268</t>
  </si>
  <si>
    <t>267</t>
  </si>
  <si>
    <t>261</t>
  </si>
  <si>
    <t>262</t>
  </si>
  <si>
    <t>270</t>
  </si>
  <si>
    <t>PRODUCTOS DE MINERALES NO METÁLICOS</t>
  </si>
  <si>
    <t>272</t>
  </si>
  <si>
    <t>280</t>
  </si>
  <si>
    <t>PRODUCTOS METÁLICOS</t>
  </si>
  <si>
    <t>286</t>
  </si>
  <si>
    <t>290</t>
  </si>
  <si>
    <t>291</t>
  </si>
  <si>
    <t>299</t>
  </si>
  <si>
    <t>297</t>
  </si>
  <si>
    <t>292</t>
  </si>
  <si>
    <t>296</t>
  </si>
  <si>
    <t>298</t>
  </si>
  <si>
    <t>300</t>
  </si>
  <si>
    <t>PROPIEDAD, PLANTA, EQUIPO  E INTANGIBLES</t>
  </si>
  <si>
    <t>320</t>
  </si>
  <si>
    <t>MAQUINARIA Y EQUIPO</t>
  </si>
  <si>
    <t>328</t>
  </si>
  <si>
    <t>322</t>
  </si>
  <si>
    <t xml:space="preserve">Total Proyecto:   </t>
  </si>
  <si>
    <t xml:space="preserve">Total Sub Programa:   </t>
  </si>
  <si>
    <t xml:space="preserve">Total Programa:   </t>
  </si>
  <si>
    <t xml:space="preserve">Total Entidad:   </t>
  </si>
  <si>
    <t xml:space="preserve"> Presupuesto Vigente por Entidad</t>
  </si>
  <si>
    <t>R00804383.rpt</t>
  </si>
  <si>
    <t>PRESUPUESTO
ASIGNADO</t>
  </si>
  <si>
    <t>PRESUPUESTO
VIGENTE</t>
  </si>
  <si>
    <t>ADICIONES</t>
  </si>
  <si>
    <t>DISMINUCIONES</t>
  </si>
  <si>
    <t>TRASPASOS</t>
  </si>
  <si>
    <t>ENTIDAD</t>
  </si>
  <si>
    <t>Gran Total:</t>
  </si>
  <si>
    <t>ARTÍCULO 11 NUMERAL 2 - LISTADO DE ASESORES</t>
  </si>
  <si>
    <t>CONTRATO</t>
  </si>
  <si>
    <t>DSNC-104-001-029-2022</t>
  </si>
  <si>
    <t>DSNC-104-002-029-2022</t>
  </si>
  <si>
    <t>DSNC-104-003-029-2022</t>
  </si>
  <si>
    <t>DSNC-104-004-029-2022</t>
  </si>
  <si>
    <t>DSNC-104-005-029-2022</t>
  </si>
  <si>
    <t>DSNC-104-006-029-2022</t>
  </si>
  <si>
    <t>DSNC-104-007-029-2022</t>
  </si>
  <si>
    <t>DSNC-104-008-029-2022</t>
  </si>
  <si>
    <t>DSNC-104-009-029-2022</t>
  </si>
  <si>
    <t>DSNC-104-010-029-2022</t>
  </si>
  <si>
    <t>DSNC-104-011-029-2022</t>
  </si>
  <si>
    <t>DSNC-104-012-029-2022</t>
  </si>
  <si>
    <t>DSNC-104-013-029-2022</t>
  </si>
  <si>
    <t>JOSUE IVAN DEL CID ALVARADO</t>
  </si>
  <si>
    <t>KARLA LISBETH SANTIZO ORELLANA</t>
  </si>
  <si>
    <t>ARNOLD OSWALDO HERNANDEZ OROZCO</t>
  </si>
  <si>
    <t>ANDREA  JEANETTE OSORIO VIDES</t>
  </si>
  <si>
    <t>ASESOR DE METROLOGÍA</t>
  </si>
  <si>
    <t>DSNC-104-028-029-2022</t>
  </si>
  <si>
    <t>DSNC-104-029-029-2022</t>
  </si>
  <si>
    <t>COMPRA DE BAJA CUANTÍA (ART.43 INCISO A)</t>
  </si>
  <si>
    <t>326445</t>
  </si>
  <si>
    <t>EMPRESA ELECTRICA DE GUATEMALA SOCIEDAD ANONIMA</t>
  </si>
  <si>
    <t>PROCEDIMIENTOS REGULADOS POR EL ARTÍCULO 44 LCE (CASOS DE EXCEPCIÓN)</t>
  </si>
  <si>
    <t>22392394</t>
  </si>
  <si>
    <t>CLARO GUATEMALA  SOCIEDAD ANONIMA</t>
  </si>
  <si>
    <t>9929290</t>
  </si>
  <si>
    <t>TELECOMUNICACIONES DE GUATEMALA  SOCIEDAD ANONIMA</t>
  </si>
  <si>
    <t>81156197</t>
  </si>
  <si>
    <t>CORPORACION NACIONAL PRIME PC  SOCIEDAD ANONIMA</t>
  </si>
  <si>
    <t>LICITACIÓN PÚBLICA (ART.17 LCE)</t>
  </si>
  <si>
    <t>26538458</t>
  </si>
  <si>
    <t>V.I.P. SECURITY  SOCIEDAD ANONIMA</t>
  </si>
  <si>
    <t>SIN MOVIMIENTO</t>
  </si>
  <si>
    <t>PAGINA     :</t>
  </si>
  <si>
    <t>de</t>
  </si>
  <si>
    <t>FECHA       :</t>
  </si>
  <si>
    <t>HORA        :</t>
  </si>
  <si>
    <t>REPORTE   :</t>
  </si>
  <si>
    <t>R00812608.rpt</t>
  </si>
  <si>
    <t>EJERCICIO</t>
  </si>
  <si>
    <t>PERIODO</t>
  </si>
  <si>
    <t>a</t>
  </si>
  <si>
    <t>11130011</t>
  </si>
  <si>
    <t>PROCESO</t>
  </si>
  <si>
    <t>Orden de Compra</t>
  </si>
  <si>
    <t>Monto
contratado</t>
  </si>
  <si>
    <t>Descripción / Nit / Proveedor</t>
  </si>
  <si>
    <t>Renglón presupuestario</t>
  </si>
  <si>
    <t>TOTAL POR PROCESO</t>
  </si>
  <si>
    <t>ARRENDAMIENTO DE BIENES INMUEBLES  (Art.43 inciso e)</t>
  </si>
  <si>
    <t>ARRENDAMIENTO DE EDIFICIOS Y LOCALES</t>
  </si>
  <si>
    <t>15,550.00</t>
  </si>
  <si>
    <t>81148550</t>
  </si>
  <si>
    <t>TAJINASTE  SOCIEDAD ANONIMA</t>
  </si>
  <si>
    <t>Gestion de Gasto</t>
  </si>
  <si>
    <t>5750814</t>
  </si>
  <si>
    <t>CARGO EXPRESO  SOCIEDAD ANONIMA</t>
  </si>
  <si>
    <t>9881670</t>
  </si>
  <si>
    <t>MANCILLA RODRIGUEZ OTTO RAMIRO</t>
  </si>
  <si>
    <t>3306224</t>
  </si>
  <si>
    <t>DISTRIBUIDORA JALAPEÑA  SOCIEDAD ANONIMA</t>
  </si>
  <si>
    <t>3,000.00</t>
  </si>
  <si>
    <t>10,000.00</t>
  </si>
  <si>
    <t>576937K</t>
  </si>
  <si>
    <t>PROYECTOS EMPRESARIALES SOCIEDAD ANONIMA</t>
  </si>
  <si>
    <t>95974741</t>
  </si>
  <si>
    <t>INFINITUM  SOCIEDAD ANONIMA</t>
  </si>
  <si>
    <t>1,900.00</t>
  </si>
  <si>
    <t>3,850.00</t>
  </si>
  <si>
    <t>4925343</t>
  </si>
  <si>
    <t>RICOH DE GUATEMALA  SOCIEDAD ANONIMA</t>
  </si>
  <si>
    <t>25191918</t>
  </si>
  <si>
    <t>GAITAN  PABLO JAVIER</t>
  </si>
  <si>
    <t>1,980.00</t>
  </si>
  <si>
    <t>1,950.00</t>
  </si>
  <si>
    <t>64439852</t>
  </si>
  <si>
    <t>INNOVA OUTSOURCING  SOCIEDAD ANONIMA</t>
  </si>
  <si>
    <t>2,365.44</t>
  </si>
  <si>
    <t>24408999</t>
  </si>
  <si>
    <t>NAVEGA.COM  SOCIEDAD ANONIMA.</t>
  </si>
  <si>
    <t>COMPRA DIRECTA CON OFERTA ELECTRÓNICA (ART. 43 LCE INCISO B)</t>
  </si>
  <si>
    <t>ARRENDAMIENTO DE EQUIPO DE CÓMPUTO</t>
  </si>
  <si>
    <t>12,400.00</t>
  </si>
  <si>
    <t>325619</t>
  </si>
  <si>
    <t>CANELLA SOCIEDAD ANONIMA</t>
  </si>
  <si>
    <t>11,200.00</t>
  </si>
  <si>
    <t>31,800.00</t>
  </si>
  <si>
    <t>5187400</t>
  </si>
  <si>
    <t>DATUM SOCIEDAD ANONIMA</t>
  </si>
  <si>
    <t>34361316</t>
  </si>
  <si>
    <t>NÁJERA BOLAÑOS JORGE MARIO</t>
  </si>
  <si>
    <t>7,350.00</t>
  </si>
  <si>
    <t>6,500.00</t>
  </si>
  <si>
    <t>7862822</t>
  </si>
  <si>
    <t>TELLO GONZALEZ EDDY GIOVANNI</t>
  </si>
  <si>
    <t>5498104</t>
  </si>
  <si>
    <t>COMUNICACIONES CELULARES  SOCIEDAD ANONIMA</t>
  </si>
  <si>
    <t>COTIZACIÓN (ART.38 LCE)</t>
  </si>
  <si>
    <t>88935612</t>
  </si>
  <si>
    <t>GRUPO COMERCIAL ALENI, SOCIEDAD ANONIMA</t>
  </si>
  <si>
    <t>20,150.00</t>
  </si>
  <si>
    <t>NO APLICA LEY DE CONTRATACIONES DEL ESTADO</t>
  </si>
  <si>
    <t>TRANSFERENCIAS A ENTIDADES DESCENTRALIZADAS Y AUTÓNOMAS NO FINANCIERAS</t>
  </si>
  <si>
    <t>3440516</t>
  </si>
  <si>
    <t>INSTITUTO NACIONAL DE ESTADISTICA</t>
  </si>
  <si>
    <t>100745938</t>
  </si>
  <si>
    <t>UNIDAD EJECUTORA DEL PROGRAMA DE APOYO AL COMERCIO EXTERIOR Y LA INTEGRACION -UEP-</t>
  </si>
  <si>
    <t>GASTOS DE REPRESENTACIÓN EN EL EXTERIOR</t>
  </si>
  <si>
    <t>2,625.00</t>
  </si>
  <si>
    <t>5,991.88</t>
  </si>
  <si>
    <t>COMPENSACIÓN COSTO DE VIDA POR SERVICIOS EN EL EXTERIOR</t>
  </si>
  <si>
    <t>20,158.00</t>
  </si>
  <si>
    <t>23,132.00</t>
  </si>
  <si>
    <t>COMPLEMENTO POR DIFERENCIAL CAMBIARIO AL PERSONAL EN EL EXTERIOR</t>
  </si>
  <si>
    <t>TRANSFERENCIAS A INSTITUCIONES PÚBLICAS FINANCIERAS</t>
  </si>
  <si>
    <t>2329875</t>
  </si>
  <si>
    <t>CORPORACION FINANCIERA NACIONAL CORFINA</t>
  </si>
  <si>
    <t>304.00</t>
  </si>
  <si>
    <t>3306518</t>
  </si>
  <si>
    <t>EMPRESA MUNICIPAL DE AGUA DE LA CIUDAD DE GUATEMALA</t>
  </si>
  <si>
    <t>453.00</t>
  </si>
  <si>
    <t>26244888</t>
  </si>
  <si>
    <t>EURO MANTENIMIENTOS, SOCIEDAD ANONIMA</t>
  </si>
  <si>
    <t>1,990.00</t>
  </si>
  <si>
    <t>TOTAL POR ENTIDAD</t>
  </si>
  <si>
    <t xml:space="preserve">Ley de Acceso a la Información Pública Decreto 57-2008 </t>
  </si>
  <si>
    <r>
      <t xml:space="preserve">SISTEMA DE GESTION
Información de oficio
Ley de acceso a la información - Art 10 Numeral 22
</t>
    </r>
    <r>
      <rPr>
        <b/>
        <sz val="11"/>
        <color indexed="8"/>
        <rFont val="Arial"/>
        <charset val="1"/>
      </rPr>
      <t xml:space="preserve">INFORMACIÓN DE COMPRAS DIRECTAS REALIZADAS
</t>
    </r>
    <r>
      <rPr>
        <b/>
        <sz val="9"/>
        <color indexed="8"/>
        <rFont val="Arial"/>
        <charset val="1"/>
      </rPr>
      <t>Expresado en Quetzales</t>
    </r>
  </si>
  <si>
    <t>REPORTE :  R00812578.rpt</t>
  </si>
  <si>
    <t>*ENTIDAD/Unidad Ejecutora</t>
  </si>
  <si>
    <t>TOTAL DOCUMENTOS</t>
  </si>
  <si>
    <t>MONTO TOTAL</t>
  </si>
  <si>
    <t>11130011/-0-MINISTERIO DE ECONOMÍA</t>
  </si>
  <si>
    <t xml:space="preserve"> TOTAL  11130011/-0-MINISTERIO DE ECONOMÍA</t>
  </si>
  <si>
    <t>11130011/-101-DIRECCION SUPERIOR</t>
  </si>
  <si>
    <t xml:space="preserve"> TOTAL  11130011/-101-DIRECCION SUPERIOR</t>
  </si>
  <si>
    <t>11130011/-102-REGISTRO GENERAL MERCANTIL DE LA REPUBLICA</t>
  </si>
  <si>
    <t xml:space="preserve"> TOTAL  11130011/-102-REGISTRO GENERAL MERCANTIL DE LA REPUBLICA</t>
  </si>
  <si>
    <t>11130011/-103-REGISTRO DE LA PROPIEDAD INTELECTUAL</t>
  </si>
  <si>
    <t xml:space="preserve"> TOTAL  11130011/-103-REGISTRO DE LA PROPIEDAD INTELECTUAL</t>
  </si>
  <si>
    <t>11130011/-104-DIRECCION DEL SISTEMA NACIONAL DE CALIDAD</t>
  </si>
  <si>
    <t xml:space="preserve"> TOTAL  11130011/-104-DIRECCION DEL SISTEMA NACIONAL DE CALIDAD</t>
  </si>
  <si>
    <t>11130011/-105-DIRECCION DE SERVICIOS FINANCIEROS Y TECNICO EMPRESARIALES</t>
  </si>
  <si>
    <t xml:space="preserve"> TOTAL  11130011/-105-DIRECCION DE SERVICIOS FINANCIEROS Y TECNICO EMPRESARIALES</t>
  </si>
  <si>
    <t>11130011/-106-DIRECCION DE ATENCION Y ASISTENCIA AL CONSUMIDOR</t>
  </si>
  <si>
    <t xml:space="preserve"> TOTAL  11130011/-106-DIRECCION DE ATENCION Y ASISTENCIA AL CONSUMIDOR</t>
  </si>
  <si>
    <t>11130011/-108-PROGRAMA NACIONAL DE COMPETITIVIDAD</t>
  </si>
  <si>
    <t xml:space="preserve"> TOTAL  11130011/-108-PROGRAMA NACIONAL DE COMPETITIVIDAD</t>
  </si>
  <si>
    <t>*NOTA: Solo aplica para las unidades administrativas que están constituidas como unidades ejecutoras.</t>
  </si>
  <si>
    <t>Impreso el:</t>
  </si>
  <si>
    <t>Ley de Acceso a la Información Pública Decreto 57-2008</t>
  </si>
  <si>
    <t>Hora::</t>
  </si>
  <si>
    <t>2,498.00</t>
  </si>
  <si>
    <t>77213408</t>
  </si>
  <si>
    <t>REDES HIBRIDAS  SOCIEDAD ANONIMA</t>
  </si>
  <si>
    <t>3,800.00</t>
  </si>
  <si>
    <t>1,495.00</t>
  </si>
  <si>
    <t>38898063</t>
  </si>
  <si>
    <t>GUERRA MARTINEZ GABRIELA AZUCENA</t>
  </si>
  <si>
    <t>78297443</t>
  </si>
  <si>
    <t>AJ HERNÁNDEZ KEVIN ROLANDO</t>
  </si>
  <si>
    <t>69170800</t>
  </si>
  <si>
    <t>INDUSTRIAS Y SERVICIOS MULTIPLES DE GUATEMALA, SOCIEDAD ANONIMA</t>
  </si>
  <si>
    <t>Internacional</t>
  </si>
  <si>
    <t>1696351</t>
  </si>
  <si>
    <t>INMOBILIARIA SAN ANTONIO SOCIEDAD ANONIMA</t>
  </si>
  <si>
    <t xml:space="preserve"> 284</t>
  </si>
  <si>
    <t>ESTRUCTURAS METÁLICAS ACABADAS</t>
  </si>
  <si>
    <t>284</t>
  </si>
  <si>
    <r>
      <t xml:space="preserve">SISTEMA DE GESTION
</t>
    </r>
    <r>
      <rPr>
        <b/>
        <sz val="9"/>
        <color indexed="8"/>
        <rFont val="Arial"/>
        <charset val="1"/>
      </rPr>
      <t xml:space="preserve">Información de oficio
</t>
    </r>
    <r>
      <rPr>
        <b/>
        <sz val="10"/>
        <color indexed="8"/>
        <rFont val="Arial"/>
        <charset val="1"/>
      </rPr>
      <t xml:space="preserve">Ley de acceso a la información - Art 10 Numeral 11
</t>
    </r>
    <r>
      <rPr>
        <b/>
        <sz val="12"/>
        <color indexed="8"/>
        <rFont val="Arial"/>
        <charset val="1"/>
      </rPr>
      <t>INFORMACIÓN DE PROCESOS DE CONTRATACIONES</t>
    </r>
  </si>
  <si>
    <t>28,749.00</t>
  </si>
  <si>
    <t>5702585</t>
  </si>
  <si>
    <t>CODEL SOCIEDAD ANONIMA</t>
  </si>
  <si>
    <t>2,235.00</t>
  </si>
  <si>
    <t>1,696.00</t>
  </si>
  <si>
    <t>1,300.00</t>
  </si>
  <si>
    <t>1,720.71</t>
  </si>
  <si>
    <t>1,873.56</t>
  </si>
  <si>
    <t>2,036.42</t>
  </si>
  <si>
    <t>7,109.20</t>
  </si>
  <si>
    <t>ENCARGADO DE ACTUALIZACIÓN: OSCAR BAUDILIO GUILLÉN MOTTA</t>
  </si>
  <si>
    <t>1,250.00</t>
  </si>
  <si>
    <t>3,888.00</t>
  </si>
  <si>
    <t>7,000.00</t>
  </si>
  <si>
    <t>8539332</t>
  </si>
  <si>
    <t>COMNET SOCIEDAD ANONIMA</t>
  </si>
  <si>
    <t>6,872.00</t>
  </si>
  <si>
    <t>7,370.00</t>
  </si>
  <si>
    <t>24,500.00</t>
  </si>
  <si>
    <t>250.00</t>
  </si>
  <si>
    <t>299.00</t>
  </si>
  <si>
    <t>107539527</t>
  </si>
  <si>
    <t>ITZDATA INTERNACIONAL  SOCIEDAD ANONIMA</t>
  </si>
  <si>
    <t>3,118.50</t>
  </si>
  <si>
    <t>598.00</t>
  </si>
  <si>
    <t>9,512.75</t>
  </si>
  <si>
    <t>8062315</t>
  </si>
  <si>
    <t>ALDANA LANUZA ALIDA MERAB</t>
  </si>
  <si>
    <t>ANA LUCIA GARCIA JUAREZ</t>
  </si>
  <si>
    <t>EFER DIONICIO GOMEZ GOMEZ</t>
  </si>
  <si>
    <t>ASESORA EN METROLOGÍA LEGAL</t>
  </si>
  <si>
    <t>AUXILIAR EN METROLOGÍA LEGAL</t>
  </si>
  <si>
    <t>DSNC-104-004-189-2022</t>
  </si>
  <si>
    <t>DSNC-104-005-189-2022</t>
  </si>
  <si>
    <t>ASESOR DE GESTIÓN DE CALIDAD</t>
  </si>
  <si>
    <t>JACQUELINE KARINA RAMOS RUIZ</t>
  </si>
  <si>
    <t>577036K</t>
  </si>
  <si>
    <t>CASTRO HERRERA RAFAEL SEBASTIAN</t>
  </si>
  <si>
    <t>1,725.00</t>
  </si>
  <si>
    <t>5,000.00</t>
  </si>
  <si>
    <t>5,950.00</t>
  </si>
  <si>
    <t>99295563</t>
  </si>
  <si>
    <t>AIRE PRO GUATEMALA  SOCIEDAD ANONIMA</t>
  </si>
  <si>
    <t>5,490.00</t>
  </si>
  <si>
    <t>5,500.00</t>
  </si>
  <si>
    <t>DONACIONES (ART. 1 LCE)</t>
  </si>
  <si>
    <t>7,399.00</t>
  </si>
  <si>
    <t>4,265.00</t>
  </si>
  <si>
    <t>2839113</t>
  </si>
  <si>
    <t>TROPIGAS DE GUATEMALA, SOCIEDAD ANONIMA</t>
  </si>
  <si>
    <t>44581181</t>
  </si>
  <si>
    <t>TRANSACCIONES Y TRANSFERENCIAS  SOCIEDAD ANONIMA</t>
  </si>
  <si>
    <t>ASESORÍA JURÍDICA</t>
  </si>
  <si>
    <t>DSNC-104-006-189-2022</t>
  </si>
  <si>
    <t>MARLIN LISSETH RUEDA AGUIRRE DE SOSA</t>
  </si>
  <si>
    <t>DSNC-104-007-183-2022</t>
  </si>
  <si>
    <t>8,040.00</t>
  </si>
  <si>
    <t>77336690</t>
  </si>
  <si>
    <t>FERERES SOCIEDAD ANONIMA</t>
  </si>
  <si>
    <t>9,000.00</t>
  </si>
  <si>
    <t>12,000.00</t>
  </si>
  <si>
    <t>65660595</t>
  </si>
  <si>
    <t>RUIZ JUÁREZ MARK</t>
  </si>
  <si>
    <t>24,850.00</t>
  </si>
  <si>
    <t>4,400.00</t>
  </si>
  <si>
    <t>1,652.85</t>
  </si>
  <si>
    <t>7,100.00</t>
  </si>
  <si>
    <t>64107310</t>
  </si>
  <si>
    <t>OHIO PRINT AND PAPER SOCIEDAD ANONIMA</t>
  </si>
  <si>
    <t>6,240.00</t>
  </si>
  <si>
    <t>81510780</t>
  </si>
  <si>
    <t>COMUNICACIONES METROPOLITANAS CABLECOLOR  SOCIEDAD ANÓNIMA</t>
  </si>
  <si>
    <t>58,750.00</t>
  </si>
  <si>
    <t>11,458.65</t>
  </si>
  <si>
    <t>113038496</t>
  </si>
  <si>
    <t>GRUPOTEK  SOCIEDAD ANÓNIMA</t>
  </si>
  <si>
    <t>5883644</t>
  </si>
  <si>
    <t>MUNICIPALIDAD DE QUETZALTENANGO</t>
  </si>
  <si>
    <t>19,000.00</t>
  </si>
  <si>
    <t>510.00</t>
  </si>
  <si>
    <t>710.00</t>
  </si>
  <si>
    <t>1,289.60</t>
  </si>
  <si>
    <t>14,000.00</t>
  </si>
  <si>
    <t>70154856</t>
  </si>
  <si>
    <t>ESOURCE CAPITAL GUATEMALA  SOCIEDAD ANONIMA</t>
  </si>
  <si>
    <t>24,800.00</t>
  </si>
  <si>
    <t>14,400.00</t>
  </si>
  <si>
    <t>3,440.00</t>
  </si>
  <si>
    <t>2,394.00</t>
  </si>
  <si>
    <t>2,189.00</t>
  </si>
  <si>
    <t>25,515.94</t>
  </si>
  <si>
    <t>1,556.00</t>
  </si>
  <si>
    <t>114.31</t>
  </si>
  <si>
    <t>147.72</t>
  </si>
  <si>
    <t>9,284.56</t>
  </si>
  <si>
    <t>FECHA DE ACTUALIZACIÓN: 31 ENERO 2023</t>
  </si>
  <si>
    <t>CORRESPONDE AL MES DE: ENERO 2023</t>
  </si>
  <si>
    <t xml:space="preserve">        MINISTERIO DE ECONOMÍA 
         PLAN OPERATIVO ANUAL 2023</t>
  </si>
  <si>
    <t>MATRIZ DE PLANIFICACIÓN, POA 2023</t>
  </si>
  <si>
    <t xml:space="preserve">Vinculación Institucional 
 Plan Nacional de Desarrollo EJE KATÚN 2032: Riqueza para todas y todos y Bienestar para la Gente .
Objetivos de Desarrollo Sostenible -ODS-: ODS 1. Terminar con la pobreza en todas sus formas y en  todas partes. Meta: 1.4:  Para el 2030, asegurar que todos los hombres y mujeres , en particular los pobres y vulnerables tengan iguales derechos a los recursos económicos, nueva tecnología apropiada y servicios financieros , incluyendo las microfinanzas. ODS2 Para el 2030, poner fin al hambre y asegurar el acceso a todas las personas , en particular los pobres y las personas en  situaciones  vulnerables, Meta: 2.1. ODS4: Garantizar una educación inclusiva , equitativa y de c calidad y promover oportunidades de aprendizaje durante toda la vida para todos Meta 4.4 
ODS 8: Promover el crecimiento económico sostenido, inclusivo y sostenible, el empleo pleno y productivo y el trabajo decente para todos. Metas: 8.1, 8.2  y  8.3 ;ODS 9. Construir infraestructura resiliente, promover la industrialización inclusiva y sostenible y fomentar la innovación. Meta : 9.3 , ODS 10. Reducir las desigualdad en  y entre los países. Meta.10.2.  ODS 12. Producción y consumo responsables garantizar modalidades de consumo y producción n sostenible , Meta 12.7 , Promover prácticas de adquisición pública que sean sostenibles, de conformidad con las políticas y prioridades nacionales ,  ODS 16  Promover sociedades pacíficas e inclusivas para el desarrollo sostenible, facilitar el acceso a la justicia para todos y crear instituciones eficaces, responsables e inclusivas a todos los niveles, Meta 16.6.2  Proporción de la población que se siente satisfecha con su última experiencia de los servicios públicos.
Prioridades Nacionales de Desarrollo:
Prioridad 1: Reducción de la pobreza y protección social. MED 1: Para el 2030, potenciar y promover la inclusión social, económica y política de todos, independientemente de su edad , raza etnia , origen, religión  o situación económica u otra condición.
Prioridad 4: Empleo e inversión .  
MED 6: En 2032, el crecimiento del PIB real ha sido paulatino y sostenido, hasta alcanzar una tasa no menor del 5.4%: a) Rango entre 3.4 y 4.4% en el quinquenio 2015-2020 b) Rango entre 4.4 y 5.4 en el quinquenio 2021-2025. c) No menor del 5.4 en los  siguientes años, hasta llegar a 2032. MED 7: Se ha reducido la precariedad laboral mediante la generación de empleos decentes y de calidad a) Disminución gradual de la tasa de subempleo a partir del último dato disponible: 16.9%, b) Disminución gradual de la informalidad a partir del último dato disponible: 69.2%, c) Disminución gradual de la tasa de desempleo a partir del último dato disponible: 3.2%., d) Eliminación del porcentaje de trabajadores que viven en pobreza extrema. MED 8: Turismo Sostenible: Para 2030, elaborar y poner en práctica políticas encaminadas a promover el turismo sostenible que cree puestos de trabajo y promueva la cultura y los productos locales .
Resultado Estratégico de Desarrollo: RED 1. Para el 2032, se ha disminuido la pobreza a y pobreza  extrema con énfasis en los departamentos priorizados en 20 puntos porcentuales. (de 2014 a 2032 en: pobreza extrema*/  pobreza**;Alta Verapaz:  53.6  a 26.8  * /29.50   a  14.75 ; Sololá: 39.9  a 19.95 *  /  41.10  a  20.55;  Totonicapán:   41. 1  a 20.55 *  / 36.40  a 18.2; Huehuetenango:  28.6 a 14.3    *  /     45.20   a   22.6; Quiché   41.8 a 20.9   *  /  32.90  a   16.40; Chiquimula  41.1  a 20.55  * / 29.50  a   14.75)
Para el 2024 se ha disminuido la pobreza y progresa extrema  con énfasis en los departamentos priorizados en 27.8 puntos porcentuales (Departamentos priorizados: Alta Verapaz, Sololá, Totonicapán, Huehuetenango, Quiché, Chiquimula) Para el 2024, se ha disminuido la pobreza y pobreza extrema con énfasis en los departamentos priorizados, en 27.8 puntos porcentuales (Departamentos priorizados: Alta Verapaz, Sololá, Totonicapán, Huehuetenango, Quiché, Chiquimula). RED 2. Para el año 2024 se ha incrementado la formalidad del empleo en el 2.5 puntos porcentuales ( de 32.6% en  2019  a 35.1% en 2024)
Política General de Gobierno 2020-2024  en el Pilar de Economía ,competitividad y prosperidad :
M1. Para el año 2023 se ha incrementado en 2.60 puntos porcentuales la tasa de crecimiento del PIB real; M2. Para el año 2023 el país ocupa la posición 85 en el ranking del índice de competitividad global; M3. Para el año 2023 el país ocupa la posición 88 en el ranking del Doing Business; M4. Para el año 2023 se redujo la tasa de informalidad del empleo en el 6 puntos porcentuales; M 9 Para el año 2023 se ha incrementado el monto de los créditos para emprendimientos de familias pobres a Q 200,000,000.00.
</t>
  </si>
  <si>
    <r>
      <rPr>
        <b/>
        <sz val="14"/>
        <color theme="0"/>
        <rFont val="Times New Roman"/>
        <family val="1"/>
      </rPr>
      <t>PROGRAMA 12: PROMOCIÓN DE LA INVERSIÓN Y COMPETENCIA</t>
    </r>
    <r>
      <rPr>
        <b/>
        <sz val="14"/>
        <color theme="0"/>
        <rFont val="Candara"/>
        <family val="2"/>
      </rPr>
      <t xml:space="preserve"> </t>
    </r>
  </si>
  <si>
    <t>EJECUCIÓN DEL POA 2023</t>
  </si>
  <si>
    <t>PRESUPUESTO VIGENTE 2023      EN  Q.</t>
  </si>
  <si>
    <t xml:space="preserve">INFORMACIÓN RELEVANTE/ALERTAS/ PROBLEMAS </t>
  </si>
  <si>
    <t>Certificados, normas y registros emitidos a entidades privadas, públicas y académicas para promover la adopción de prácticas de gestión de la calidad</t>
  </si>
  <si>
    <t>Certificados de acreditación de laboratorios de ensayo y calibración, análisis clínicos a organismos de inspección y certificación</t>
  </si>
  <si>
    <t>Certificados e informes de calibración para beneficio de entidades públicas, privadas y académicas</t>
  </si>
  <si>
    <t>Certificados y normas técnicas adoptadas y elaboradas para beneficio de entidades públicas, privadas y académicas</t>
  </si>
  <si>
    <t>Actualización de la información sobre la Dirección del Sistema Nacional de la Calidad respecto a normas y procedimientos de evaluación  de la conformidad, calibraciones y reglamentos técnicos</t>
  </si>
  <si>
    <t>Inspección y verificación de instrumentos de medición</t>
  </si>
  <si>
    <t>Actividades de promoción y divulgación de la Dirección del Sistema Nacional de la Calidad en materia de Congreso de Calidad, Metrología, Acreditación y Normalización</t>
  </si>
  <si>
    <t>PRESUPUESTO APROBADO AÑO 2,023  DECRETO 54-2022</t>
  </si>
  <si>
    <t>DEL MES DE ENERO AL MES DE ENERO</t>
  </si>
  <si>
    <t>DEL MES ENERO AL MES DE ENERO</t>
  </si>
  <si>
    <t xml:space="preserve"> 381</t>
  </si>
  <si>
    <t>ACTIVOS INTANGIBLES</t>
  </si>
  <si>
    <t>2023</t>
  </si>
  <si>
    <t>380</t>
  </si>
  <si>
    <t>381</t>
  </si>
  <si>
    <t>Período: AÑO 2023</t>
  </si>
  <si>
    <t>enero</t>
  </si>
  <si>
    <t>ADQUISICIÓN DIRECTA POR AUSENCIA DE OFERTA (ART. 32 LCE)</t>
  </si>
  <si>
    <t>8</t>
  </si>
  <si>
    <t>Compromiso por servicio de sistema de purificación UV, para las oficinas del Programa Nacional de Competitividad, correspondiente al mes de enero 2023, Acta 22-2022, Solicitud 2313.</t>
  </si>
  <si>
    <t>23</t>
  </si>
  <si>
    <t>Arrendamiento de bodega auxiliar del archivo del Registro Mercantil ubicada en el Condominio Atanasio Sur zona 21, bodega No. 14, correspondiente al mes de enero 2023.</t>
  </si>
  <si>
    <t>24</t>
  </si>
  <si>
    <t>Arrendamiento de bodega auxiliar del archivo del Registro Mercantil ubicada en el Condominio Atanasio Sur zona 21, bodega No. 06, correspondiente al mes de enero 2023.</t>
  </si>
  <si>
    <t>5</t>
  </si>
  <si>
    <t>Compromiso por arrendamiento de un inmueble para las oficinas del Programa Nacional de Competitividad (5a Av 5-55, Zona 14 Edificio Europlaza, Torre 4 Nivel 16, Oficinas 1601 y 1604) correspondiente al mes de enero 2023, contrato PRONACOM-001-2022, Solicitud 2312</t>
  </si>
  <si>
    <t>74,033.82</t>
  </si>
  <si>
    <t>6409059</t>
  </si>
  <si>
    <t>CARTERA DE VALORES SOCIEDAD ANONIMA</t>
  </si>
  <si>
    <t>54</t>
  </si>
  <si>
    <t>ARRENDAMIENTO DE LOCAL No.11, UBICADO EN 12 CALLE 1-25 ZONA 10, SÓTANO 1, TORRE SUR EDIFICIO GÉMINIS 10, PARA ATENCIÓN DE USUARIOS DEL REGISTRO MERCANTIL GENERAL DE LA REPÚBLICA, SEGÚN ACTA ADMINISTRATIVA RM-DAC-29-2022, CORRESPONDIENTE AL PERÍODO DEL 17 DE DICIEMBRE 2022 AL 16 DE ENERO 2023</t>
  </si>
  <si>
    <t>59</t>
  </si>
  <si>
    <t>ARRENDAMIENTO DE UNA FRACCIÓN DE BIEN INMUEBLE PARA ARCHIVO GENERAL UNIFICADO DEL REGISTRO DE LA PROPIEDAD INTELECTUAL DEL MINISTERIO DE ECONOMÍA, MES DE ENERO 2023</t>
  </si>
  <si>
    <t>101</t>
  </si>
  <si>
    <t>COMPRA DE 130 ARCHIVADORES DE CARTON PARA USO DEL PERSONAL DEL REGISTRO DE LA PROPIEDAD INTELECTUAL Y STOCK DE ALMACEN.</t>
  </si>
  <si>
    <t>2,909.40</t>
  </si>
  <si>
    <t>22957081</t>
  </si>
  <si>
    <t>BARRENO GONZALEZ BERTA ROSALINA FRANCISCA</t>
  </si>
  <si>
    <t>102</t>
  </si>
  <si>
    <t>COMPRA DE HOJAS MEMBRETADAS SEGURIDAD CHECK PROTECT A UN COLOR Y APLICACION DE FOIL, PARA USO DEL REGISTRO DE LA PROPIEDAD INTELECTUAL.</t>
  </si>
  <si>
    <t>21,950.00</t>
  </si>
  <si>
    <t>44723660</t>
  </si>
  <si>
    <t>GUATEPRINT  SOCIEDAD ANONIMA</t>
  </si>
  <si>
    <t>11</t>
  </si>
  <si>
    <t>Compromiso por servicio de telefonía celular para el personal del Programa Nacional de Competitividad, correspondiente del 18 de diciembre de 2022 al 17 de diciembre de 2023, Solicitud 2319, Acta No 25-2022.</t>
  </si>
  <si>
    <t>Compromiso por servicio de iluminación externa para el edificio del Registro Mercantil General de la República; incluye todos los accesorios para su correcto funcionamiento.</t>
  </si>
  <si>
    <t>22,848.00</t>
  </si>
  <si>
    <t>14</t>
  </si>
  <si>
    <t>Compromiso por servicio de impresión de 02 banners con roll up para uso del Programa Nacional de Competitividad en la misión para atracción de Inversión y Comercio en Guatemala, Solicitud 2324.</t>
  </si>
  <si>
    <t>490.00</t>
  </si>
  <si>
    <t>65844203</t>
  </si>
  <si>
    <t>GRUPO PUBLISYSTEM DIGITAL, SOCIEDAD ANONIMA</t>
  </si>
  <si>
    <t>18</t>
  </si>
  <si>
    <t>Servicio de mantenimiento preventivo y correctivo a 19 unidades de Aire Acondicionado, ubicadas en sede géminis 10 y las instalaciones del Registro Mercantil General de la República. Correspondiente al mes de enero 2023</t>
  </si>
  <si>
    <t>29</t>
  </si>
  <si>
    <t>Servicio de Desodorización y Aromatización de ambientes para el área de sanitarios de la sede de Géminis 10 del Registro Mercantil General de la República. Correspondiente al mes de diciembre de 2022.</t>
  </si>
  <si>
    <t>444.00</t>
  </si>
  <si>
    <t>30</t>
  </si>
  <si>
    <t>Servicio de Desodorizacion y Aromatizacion de ambientes para el área de sanitarios del Registro Mercantil General de la República. Correspondiente al mes de diciembre de 2022.</t>
  </si>
  <si>
    <t>33</t>
  </si>
  <si>
    <t>Compromiso por contratación del servicio de desodorizante y aromatizante para los servicios sanitarios, servicio de contenedores para desechos de higiene femenina y control de polvo de las oficinas del Programa Nacional de Competitividad correspondiente al mes de enero de 2023, Solicitud 2316, Acta 21-2022</t>
  </si>
  <si>
    <t>1,440.00</t>
  </si>
  <si>
    <t>96566515</t>
  </si>
  <si>
    <t>AROMAS COMERCIALES LEMACH  SOCIEDAD ANONIMA</t>
  </si>
  <si>
    <t>34</t>
  </si>
  <si>
    <t>Compromiso por renovación del servicio de Alojamiento Web (hosting) para la página www.pronacom.org del Programa Nacional de Competitividad, por un año, Solicitud 2320.</t>
  </si>
  <si>
    <t>3,955.56</t>
  </si>
  <si>
    <t>35</t>
  </si>
  <si>
    <t>Compromiso por adquisición de 02 firmas electrónicas avanzadas anuales para uso de la Directora Ejecutiva (Ana María Navas) y para el Jefe Administrativo (Deborah de León) del Programa Nacional de Competitividad, contratado con cargo al renglón 022, Solicitud 2334</t>
  </si>
  <si>
    <t>378.00</t>
  </si>
  <si>
    <t>38</t>
  </si>
  <si>
    <t>Servicios varios como limpieza, mantenimiento entre otros para sede del Registro Mercantil General de la República en Quetzaltenango, correspondiente al periodo del 19 de diciembre 2022 al 18 de enero de 2023</t>
  </si>
  <si>
    <t>4</t>
  </si>
  <si>
    <t>Compromiso por servicios de atención y protocolo para la contratación de servicios audiovisuales para el evento: "Informe General de la República 2022", en Palacio Nacional de la Cultura, el 14 de enero de 2023, Solicitud 2327.</t>
  </si>
  <si>
    <t>56</t>
  </si>
  <si>
    <t>COMPRA DE 85 CAJAS DE PAPEL HIGIENICO JUMBO ROLL PARA USO EN SANITARIOS DEL REGISTRO DE LA PROPIEDAD INTELECTUAL</t>
  </si>
  <si>
    <t>24,485.95</t>
  </si>
  <si>
    <t>46306293</t>
  </si>
  <si>
    <t>DISDEL, SOCIEDAD ANONIMA</t>
  </si>
  <si>
    <t>57</t>
  </si>
  <si>
    <t>SERVICIO DE EXTRACCION DE BASURA PARA OFICINAS DEL REGISTRO DE LA PROPIEDAD INTELECTUAL CORRESPONDIENTE AL MES DE ENERO 2023</t>
  </si>
  <si>
    <t>740.00</t>
  </si>
  <si>
    <t>58</t>
  </si>
  <si>
    <t>IMPRESION Y REPRODUCCION DE 15 LIBROS REGISTRO DE MARCAS EN PAPEL BOND 80 GRAMOS EN TINTA AZUL, ENCUADERNACION FINA CON TELA AZUL, FOLIADOS EN TINTA NEGRA DEL 1 AL 300 CADA UNO PARA EL USO DEL REGISTRO DE LA PROPIEDAD INTELECTUAL.</t>
  </si>
  <si>
    <t>23,250.00</t>
  </si>
  <si>
    <t>27022048</t>
  </si>
  <si>
    <t>PEREZ CALDERON JUAN CARLOS</t>
  </si>
  <si>
    <t>60</t>
  </si>
  <si>
    <t>COMPRA DE 14 GARRAFONES DE AGUA PURA PARA CONSUMO DEL PERSONAL DEL REGISTRO DE LA PROPIEDAD INTELECTUAL</t>
  </si>
  <si>
    <t>158.20</t>
  </si>
  <si>
    <t>61</t>
  </si>
  <si>
    <t>COMPRA DE 19 GARRAFONES DE AGUA PURA PARA CONSUMO DE PERSONAL DEL REGISTRO DE LA PROPIEDAD INTELECTUAL</t>
  </si>
  <si>
    <t>214.70</t>
  </si>
  <si>
    <t>62</t>
  </si>
  <si>
    <t>COMPRA DE 27 GARRAFONES DE AGUA PURA PARA CONSUMO DEL PERSONAL DEL REGISTRO DE LA PROPIEDAD INTELECTUAL</t>
  </si>
  <si>
    <t>305.10</t>
  </si>
  <si>
    <t>64</t>
  </si>
  <si>
    <t>COMPRA DE 29 GARRAFONES DE AGUA PURA PARA CONSUMO DEL PERSONAL DEL REGISTRO DE LA PROPIEDAD INTELECTUAL</t>
  </si>
  <si>
    <t>327.70</t>
  </si>
  <si>
    <t>66</t>
  </si>
  <si>
    <t>COMPRA DE 20000 ETIQUETAS PARA IDENTIFICACION Y USO EN LA RECEPCION DE EXPEDIENTES DEL REGISTRO DE LA PROPIEDAD INTELECTUAL</t>
  </si>
  <si>
    <t>77758250</t>
  </si>
  <si>
    <t>PEREZ PEREZ MYNOR ALEJANDRO</t>
  </si>
  <si>
    <t>68</t>
  </si>
  <si>
    <t>40 RESMAS DE PAPEL MEMBRETADO CON LOGOTIPO EN FOIL EN PAPEL LINO PARA USO DEL REGISTRO DE LA PROPIEDAD INTELECTUAL</t>
  </si>
  <si>
    <t>7</t>
  </si>
  <si>
    <t>Compromiso por contratación de servicio de desinfección de oficinas y servicio de limpieza profunda de alfombras del Programa Nacional de Competitividad, en prevención a la pandemia Covid-19, Acta 27-2022 correspondiente al mes de enero 2023, Solicitud 2315.</t>
  </si>
  <si>
    <t>5,491.66</t>
  </si>
  <si>
    <t>91244900</t>
  </si>
  <si>
    <t>SERVICIOS ESTRATEGICOS DE MERCADEO Y PUBLICIDAD, SOCIEDAD ANONIMA</t>
  </si>
  <si>
    <t>71</t>
  </si>
  <si>
    <t>Servicio de impresión de 1569 hojas bond carta período diciembre 2022, material de uso en oficinas de Dirección del Sistema Nacional de la Calidad, en edificio CENAME, calzada Atanasio Tzul 27-32 zona 12.</t>
  </si>
  <si>
    <t>141.21</t>
  </si>
  <si>
    <t>72</t>
  </si>
  <si>
    <t>Servicio de atención a reunión en marco del proyecto: "Infraestructura de la Calidad para la Protección del Medio Ambiente y del Clima", el día 24 de enero de 2023, con la participación de personal de MARN, MAGA, INSIVUMEH, SNC y PTB, incluye 16 refacciones. De la Dirección del Sistema Nacional de la Calidad, Ministerio de Economía, calzada Atanasio Tzul 27-32 zona 12.</t>
  </si>
  <si>
    <t>480.00</t>
  </si>
  <si>
    <t>75</t>
  </si>
  <si>
    <t>Mantenimiento y reparaciones efectuadas en edificio Centro Nacional de Metrología ubicado en calzada Atanasio Tzul 27-32 zona 12, incluye reparación de dos bajadas de agua en sala de conferencias, ajuste de puerta de madera en laboratorio, impermeabilización de fachaleta de pared exterior del área de Informática. Unidades de Dirección del Sistema Nacional de la Calidad.</t>
  </si>
  <si>
    <t>5,650.00</t>
  </si>
  <si>
    <t>8075107</t>
  </si>
  <si>
    <t>MELENDEZ  SERGIO RENE</t>
  </si>
  <si>
    <t>76</t>
  </si>
  <si>
    <t>COMPRA DE 150 CAJAS DE CARTON PARA USO EN EL AREA DE ARCHIVO DEL REGISTRO DE LA PROPIEDAD INTELECTUAL</t>
  </si>
  <si>
    <t>3,112.50</t>
  </si>
  <si>
    <t>7571836</t>
  </si>
  <si>
    <t>SERVICIOS DE DOCUMENTOS, SOCIEDAD ANONIMA</t>
  </si>
  <si>
    <t>78</t>
  </si>
  <si>
    <t>COMPRA DE GAS PROPANO PARA CONSUMO DE CAFETERIA EN EL TERCER NIVEL DE LOS REGISTROS</t>
  </si>
  <si>
    <t>37.80</t>
  </si>
  <si>
    <t>1,663.20</t>
  </si>
  <si>
    <t>84</t>
  </si>
  <si>
    <t>SERVICIO DE MENSAJERIA SMS PRESTADOS DURANTE EL MES DE DICIEMBRE DEL REGISTRO DE LA PROPIEDAD INTELECTUAL</t>
  </si>
  <si>
    <t>1,080.00</t>
  </si>
  <si>
    <t>85</t>
  </si>
  <si>
    <t>INSTALACION DE PISO TIPO DUELA 28 MTRS2, ADOQUIN DECORATIVO PARA CAMINAMIENTO DE 11MTRS2 E INSTALACION DE 20 METROS DE TABLAYESO PARA OFICINA Y EXTERIOR DE SEDE DEL REGISTRO DE LA PROPIEDAD INTELECTUAL EN QUETZALTENANGO</t>
  </si>
  <si>
    <t>22,625.00</t>
  </si>
  <si>
    <t>71491260</t>
  </si>
  <si>
    <t>PAIZ GRANADOS MARIO ROBERTO</t>
  </si>
  <si>
    <t>86</t>
  </si>
  <si>
    <t>INSTALACION DE ACOMETIDA ELECTRICA NUEVA DE 160 METROS DE ALAMBRE 12 Y 40 LAMPARAS, CON INSTALACION DE 3 APAGADORES Y 2 TOMACORRIENTES PARA SEDE EN QUETZALTENANGO DEL REGISTRO DE LA PROPIEDAD INTELECTUAL</t>
  </si>
  <si>
    <t>22,150.00</t>
  </si>
  <si>
    <t>87</t>
  </si>
  <si>
    <t>89</t>
  </si>
  <si>
    <t>COMPRA DE MAMPARAS ACRILICAS, PELICULAS DECORATIVAS Y ROTULOS DE VINIL PARA SEDE DEL REGISTRO DE LA PROPIEDAD INTELECTUAL EN QUETZALTENANGO</t>
  </si>
  <si>
    <t>17,065.00</t>
  </si>
  <si>
    <t>33018871</t>
  </si>
  <si>
    <t>CAAL  ANA VIOLETA</t>
  </si>
  <si>
    <t>90</t>
  </si>
  <si>
    <t>COMPRA E INSTALACION DE ESTRUCTURA DE ALUMINIO, PUERTA ABATIBLE DE PVC Y PUERTAS CORREDIZAS DE ALUMINIO PARA OFICINAS DEL AREA DE MARCAS DEL REGISTRO DE LA PROPIEDAD INTELECTUAL.</t>
  </si>
  <si>
    <t>3,200.00</t>
  </si>
  <si>
    <t>15857484</t>
  </si>
  <si>
    <t>MONTERROSO CIFUENTES DE LOPEZ GLADIS ANABELA</t>
  </si>
  <si>
    <t>21,700.00</t>
  </si>
  <si>
    <t>91</t>
  </si>
  <si>
    <t>COMPRA E INSTALACION DE 3 VENTANAS, 2 PUERTAS DE PVC Y PUERTA DE 4 HOJAS PARA USO EN SEDE DE QUETZALTENANGO DEL REGISTRO DE LA PROPIEDAD INTELECTUAL.</t>
  </si>
  <si>
    <t>73139688</t>
  </si>
  <si>
    <t>VASQUEZ LOYO MAYRA MARIELA</t>
  </si>
  <si>
    <t>93</t>
  </si>
  <si>
    <t>SERVICIO DE MANTENIMIENTO CORRECTIVO A EQUIPOS DE AIRE ACONDICIONADO TIPO SPLIT DE 60,000 BTU UBICADOS EN LAS AREAS DE RECURSOS HUMANOS, CAFETERIA, PATENTES, DERECHOS DE AUTOR, RECEPCION DE DOCUMENTOS INFORMATICA Y OPOSICIONES</t>
  </si>
  <si>
    <t>9,579.50</t>
  </si>
  <si>
    <t>95</t>
  </si>
  <si>
    <t>COMPRA DE 115 RESMAS DE PAPEL MEMBRETADO TAMAÑO CARTA PARA USO EN OFICINAS DEL REGISTRO DE LA PROPIEDAD INTELECTUAL</t>
  </si>
  <si>
    <t>15,525.00</t>
  </si>
  <si>
    <t>Por servicio de conexión de internet por fibra óptica de tipo empresarial para uso del Viceministerio de Integración y Comercio Exterior, correspondiente al mes de diciembre 2022, según Acta de Negociación 6-2022. Factura No. 527715935 serie No. 329CCBBF.</t>
  </si>
  <si>
    <t>Por servicio de internet de 24GB, para uso del Vicedespacho de Integración y Comercio Exterior, correspondiente al mes de diciembre de 2022. Acta No. 8-2022 Factura No. 2880390056 Serie No. 600798BE.</t>
  </si>
  <si>
    <t>POR SERVICIO DE TELEFONÍA CELULAR PARA USO DEL PERSONAL DEL VICEMINISTERIO DE INTEGRACIÓN Y COMERCIO EXTERIOR CORRESPONDIENTE DEL 11 DE DICIEMBRE DE 2022 AL 10 DE ENERO DE 2023. NÚMEROS DE TELÉFONOS 46687665, 46686914, 46687455, 46689115, 46688274, 46688945 Y 46687972 ACTA NO. 015-2022. FACTURA NO. 4042801929 SERIE NO. 617089BD.</t>
  </si>
  <si>
    <t>Servicio de enlace de datos corporativo de 15 Mbps de ancho de banda simétrico de punto a punto entre oficinas centrales del Registro Mercantil General de la República y delegación de zona 10. Correspondiente al mes de diciembre 2022, según factura D1E8E1FE - 769082916 Y SC 5032.</t>
  </si>
  <si>
    <t>Servicio de enlace dedicado Prestado al Registro Mercantil para validar los números de boletas emitidas 63-A1 electrónica, correspondiente al periodo del 01 al 31 de diciembre de 2022, según factura 152221AA - 1753498364 y SC 5045. Monto: 2,365.44 Fecha Creación: 23/01/2023 09:22:11</t>
  </si>
  <si>
    <t>SERVICIO DE ENVIO DE DOCUMENTOS DE LA SEDE DEL REGISTRO DE LA PROPIEDAD INTELECTUAL A LAS OFICINAS CENTRALES Y VICEVERSA CORRESPONDIENTE AL MES DE DICIEMBRE DE 2022. Monto: 98.00 Fecha Creación: 9/01/2023 14:45:13</t>
  </si>
  <si>
    <t>98.00</t>
  </si>
  <si>
    <t>10</t>
  </si>
  <si>
    <t>Compromiso por contratación de enlace dedicado simétrico de internet corporativo de 100MBPS para uso del Programa Nacional de Competitividad, Acta 10-2022 correspondiente a los meses de diciembre 2022 y de enero a marzo 2023, Solicitud 2318</t>
  </si>
  <si>
    <t>15</t>
  </si>
  <si>
    <t>Servicio de limpieza y mantenimiento para instalaciones del Registro Mercantil General de la República, ubicado en la 7ma Avenida 7-61 zona 4, Guatemala, correspondiente al mes de diciembre de 2022.</t>
  </si>
  <si>
    <t>27,670.00</t>
  </si>
  <si>
    <t>110521145</t>
  </si>
  <si>
    <t>GRUPO CG DE SERVICIOS - SOCIEDAD ANÓNIMA</t>
  </si>
  <si>
    <t>17</t>
  </si>
  <si>
    <t>Servicio de arrendamiento de 8 fotocopiadoras multifuncionales para el Registro Mercantil General de la República, correspondiente al mes de diciembre 2022. Según NOG 18455859.</t>
  </si>
  <si>
    <t>19</t>
  </si>
  <si>
    <t>SERVICIO DE ARRENDAMIENTO DE 28 EQUIPOS DE IMPRESIÓN PARA DIFERENTES ÁREAS DEL REGISTRO MERCANTIL GENERAL DE LA REPÚBLICA, CORRESPONDIENTE AL PERIODO DEL 08 DICIEMBRE DE 2022 AL 07 DE ENERO DE 2023.-</t>
  </si>
  <si>
    <t>20</t>
  </si>
  <si>
    <t>Soporte para firewall Sophos XG330 para el Registro Mercantil General de la República, a cargo del departamento de Tecnologías de la Información. Correspondiente al mes de diciembre 2022. Según NOG 16977874.</t>
  </si>
  <si>
    <t>21</t>
  </si>
  <si>
    <t>Servicio de mantenimiento y tratamiento de jardines del edificio del Registro Mercantil General de la República, correspondiente al mes de diciembre de 2022. Según NOG 18245099.</t>
  </si>
  <si>
    <t>4,170.00</t>
  </si>
  <si>
    <t>22</t>
  </si>
  <si>
    <t>Servicio de replicación y sincronización del sitio de contingencia (Cloud Computing) ante desastres en la nube para el Registro Mercantil, correspondiente al mes de diciembre 2022. Según NOG 18701868.</t>
  </si>
  <si>
    <t>29,966.66</t>
  </si>
  <si>
    <t>25</t>
  </si>
  <si>
    <t>Servicio de envío de correo masivo prestado al edificio del Registro Mercantil General de la República. Correspondiente al mes de diciembre de 2022. Según NOG 17760321.</t>
  </si>
  <si>
    <t>27</t>
  </si>
  <si>
    <t>Servicio de Desinfección en las oficinas centrales del Registro Mercantil General de la República. Correspondiente a los dias 01, 08, 15, 22 y 29 de diciembre de 2022.</t>
  </si>
  <si>
    <t>28</t>
  </si>
  <si>
    <t>SERVICIO DE SOPORTE DE ZIMBRA PARA EL REGISTRO MERCANTIL CORRESPONDIENTE AL MES DE DICIEMBRE DE 2022.</t>
  </si>
  <si>
    <t>31</t>
  </si>
  <si>
    <t>Servicio de Fumigación: En las bodegas auxiliares #6 y #14, de la zona 21. Y en las instalaciones del Registro Mercantil General de la República. Correspondiente al mes de diciembre de 2022.</t>
  </si>
  <si>
    <t>1,400.00</t>
  </si>
  <si>
    <t>37</t>
  </si>
  <si>
    <t>Servicio de asistencia Local Networking e infraestructura, para uso del departamento Tecnologías de la Información del Registro Mercantil General de la República. Correspondiente al periodo del 28/11/2022 al 27/12/2022.</t>
  </si>
  <si>
    <t>50</t>
  </si>
  <si>
    <t>SERVICIO DE ENLACE DE PUNTO A PUNTO REQUERIDO DESDE EL EDIFICIO CENTRAL DEL RPI HACIA -BANRURAL-, -MINFIN-, -RPI XELA- CORRESPONDIENTE AL MES DE DICIEMBRE 2022.</t>
  </si>
  <si>
    <t>51</t>
  </si>
  <si>
    <t>SERVICIO DE ENLACE DE INTERNET CORPORATIVO DE 200 MEGAS PARA LAS INSTALACIONES DEL REGISTRO DE LA PROPIEDAD INTELECTUAL CORRESPONDIENTE AL MES DE DICIEMBRE 2022 SEGÚN ACTA RPI-DAC-05-2022.</t>
  </si>
  <si>
    <t>52</t>
  </si>
  <si>
    <t>SERVICIO DE TELEFONIA CELULAR PLAN CORPORATIVO DE 06 LINEAS TELEFONICAS PARA EL REGISTRO DE LA PROPIEDAD INTELECTUAL CORRESPONDIENTE AL PERIODO DEL 02/12/2022 AL 01/01/2023.</t>
  </si>
  <si>
    <t>6</t>
  </si>
  <si>
    <t>Compromiso por servicio de mensajería para el Programa Nacional de Competitividad, correspondiente del mes de enero a marzo 2023, según Acta 03-2022, Solicitud 2314.</t>
  </si>
  <si>
    <t>18,991.47</t>
  </si>
  <si>
    <t>81119208</t>
  </si>
  <si>
    <t>GLACIAR GRUPO CONSULTORES  SOCIEDAD ANONIMA</t>
  </si>
  <si>
    <t>65</t>
  </si>
  <si>
    <t>ADQUISICION DE 760 CAJAS PLASTICAS APILABLES PARA EL ARCHIVO GENERAL DEL REGISTRO DE LA PROPIEDAD INTELECTUAL. Monto: 89,414.00 Fecha Publicación: 12/01/2023 15:42:14</t>
  </si>
  <si>
    <t>89,414.00</t>
  </si>
  <si>
    <t>29512905</t>
  </si>
  <si>
    <t>PLASTIHOGAR  SOCIEDAD ANONIMA</t>
  </si>
  <si>
    <t>77</t>
  </si>
  <si>
    <t>ADQUISICIÓN DE TÓNER PARA USO EN EQUIPOS DE IMPRESIÓN DEL REGISTRO DE LA PROPIEDAD INTELECTUAL Monto: 85,170.00 Fecha Publicación: 4/01/2023 11:15:43</t>
  </si>
  <si>
    <t>85,170.00</t>
  </si>
  <si>
    <t>69913811</t>
  </si>
  <si>
    <t>NIKAMI IMPORTACIONES   SOCIEDAD ANONIMA</t>
  </si>
  <si>
    <t>80</t>
  </si>
  <si>
    <t>Compromiso de Pago por servicio de internet de fibra óptica de 50MBPS en el Ministerio de Economía ubicado en la 8a. avenida 10-43 zona 1, correspondiente al periodo del 06 de diciembre de 2022 al 05 de febrero de 2023.</t>
  </si>
  <si>
    <t>12513490</t>
  </si>
  <si>
    <t>TECNOLOGIA EN TELECOMUNICACIONES ABIERTAS SOCIEDAD ANONIMA</t>
  </si>
  <si>
    <t>9</t>
  </si>
  <si>
    <t>Compromiso por servicio de limpieza para las oficinas del Programa Nacional de Competitividad correspondiente al mes de enero 2023, Solicitud 2317, según Acta 28-2022.</t>
  </si>
  <si>
    <t>12,536.14</t>
  </si>
  <si>
    <t>7055269</t>
  </si>
  <si>
    <t>SOLUCIONES Y SERVICIOS SOCIEDAD ANONIMA</t>
  </si>
  <si>
    <t>ADQUISICIÓN DE ENLACE DE INTERNET DE CUATROCIENTOS (400) MBPS DE ANCHO DE BANDA SIMÉTRICO LOAD BALANCE, PARA USO DEL REGISTRO MERCANTIL GENERAL DE LA REPUBLICA. AL PERIODO DEL 02/12/2022 AL 01/01/2023 FAC SERIE 7A72B2B5 NO. 2106606528 SOC. 5009.</t>
  </si>
  <si>
    <t>Adquisición de enlace de internet,  de doscientos (200) Mbps de banda ancha con alta disponibilidad para la sede de Quetzaltenango del Registro Mercantil General de la República. correspondiente al periodo del 01 al 31 de Diciembre de 2022.- factura serie BC6D3422 y No. 3302179649, SC 5027.-</t>
  </si>
  <si>
    <t>ADQUISICIÓN DE ENLACE SECUNDARIO DE INTERNET DE DOSCIENTEOS (200) MBPS DE ANCHO DE BANDA SIMÉTRICO LOAD BALANCE PARA EL REGISTRO MERCANTIL GENERAL DE LA REPÚBLICA CORRESPONDIENTE AL MES DE DICIEMBRE DE 2022. FAC SERIE 6070CD69 NO. 2014398377 SOC. 5018</t>
  </si>
  <si>
    <t>Por servicio de telefonía móvil brindado al personal de la Dirección de Atención y Asistencia al Consumidor -DIACO-, correspondiente al mes de diciembre del 2022.</t>
  </si>
  <si>
    <t>Servicio de enlace a internet APN para uso de las delegaciones departamentales del Registro Mercantil General de la República, correspondiente al periodo del 02/12/2022 al 01/01/2023. Factura Serie: C4766196 - 2513453154 SC: 5010.</t>
  </si>
  <si>
    <t>Servicio de enlace de Datos principal de 40 Mbps de APN para el Registro Mercantil General de la República, correspondiente al periodo del 02/12/2022 al 01/01/2023, según Factura 23CF3171 ¿ 969559472 y SC 5035.</t>
  </si>
  <si>
    <t>Servicio de telefonía celular para las delegaciones del Registro Mercantil, correspondiente a los números: 3992-9624, 3992-3771, 3992-3906, 3992-3961, 3992-3983, 3992-3988, 3992-6274, 3992-6278, 3992-6301, 3992-6689, 3992-6697, correspondiente al periodo del 02/12/2022 al 01/01/2023, según Factura C10D6E24 - 3219800639 y SC 5048.</t>
  </si>
  <si>
    <t>Servicio de telefonía celular para uso de jefaturas del Registro Mercantil, correspondiente a los números: 54855530, 54856398, 54858572, 54855588, 37556203, 37555827, 54858828, 41497361, 50183935, 50182269, 50187963, 50189835, correspondiente al periodo del 02-12-2022 al 01-01-2023 Factura 4B5BEC37 - 4037888345 SC 5050</t>
  </si>
  <si>
    <t>106</t>
  </si>
  <si>
    <t>Compromiso de Pago por Servicio de Telefonía Celular Corporativa para la Unidad Ejecutora 101, Dirección Superior del Ministerio de Economía, según NOG: 15040860, de acuerdo al contrato No. 017-2021, correspondiente al período del 02/12/2022 al 01/01/2023.</t>
  </si>
  <si>
    <t>27,112.00</t>
  </si>
  <si>
    <t>2</t>
  </si>
  <si>
    <t>Por servicio de Call Center para el 1544 del 04 de diciembre del 2022 al 03 de enero del 2023 , prestado a la Dirección de Atención y Asistencia al Consumidor -DIACO-.</t>
  </si>
  <si>
    <t>Compromiso por servicios profesionales, requeridos por el Programa Apoyo al Empleo Digno en Guatemala, convenio de financiación NO.LA/2018/040-889 de la República de Guatemala con la Unión Europea, correspondiente al mes de enero del año 2023 según contrato No. MIPYME-105-007-081-2023</t>
  </si>
  <si>
    <t>PERSONAL ADMINISTRATIVO, TÉCNICO, PROFESIONAL Y OPERATIVO</t>
  </si>
  <si>
    <t>15,000.00</t>
  </si>
  <si>
    <t>18062296</t>
  </si>
  <si>
    <t>CALCA MAGTZUL JUAN CARLOS</t>
  </si>
  <si>
    <t>Compromiso por servicios profesionales, requeridos por el Programa Apoyo al Empleo Digno en Guatemala, convenio de financiación NO.LA/2018/040-889 de la República de Guatemala con la Unión Europea, correspondiente al mes de enero del año 2023 según contrato No. MIPYME-105-008-081-2023</t>
  </si>
  <si>
    <t>46949070</t>
  </si>
  <si>
    <t>QUIM CORDÓN ALLAN RODOLFO EFRAIN</t>
  </si>
  <si>
    <t>Compromiso por servicios profesionales, requeridos por el Programa Apoyo al Empleo Digno en Guatemala, convenio de financiación NO.LA/2018/040-889 de la República de Guatemala con la Unión Europea, correspondiente al mes de enero del año 2023 según contrato No. MIPYME-105-009-081-2023</t>
  </si>
  <si>
    <t>16,000.00</t>
  </si>
  <si>
    <t>39095924</t>
  </si>
  <si>
    <t>CORDON MONTERROSO DOUGLAS ALFONSO</t>
  </si>
  <si>
    <t>Compromiso por servicios profesionales, requeridos por el Programa Apoyo al Empleo Digno en Guatemala, convenio de financiación NO.LA/2018/040-889 de la República de Guatemala con la Unión Europea, correspondiente al mes de enero del año 2023 según contrato No. MIPYME-105-010-081-2023</t>
  </si>
  <si>
    <t>527740K</t>
  </si>
  <si>
    <t>ESTRADA ALVAREZ SARA ELIZABETH</t>
  </si>
  <si>
    <t>Compromiso por servicios profesionales, requeridos por el Programa Apoyo al Empleo Digno en Guatemala, convenio de financiación NO.LA/2018/040-889 de la República de Guatemala con la Unión Europea, correspondiente al mes de enero del año 2023 según contrato No. MIPYME-105-011-081-2023</t>
  </si>
  <si>
    <t>7989962</t>
  </si>
  <si>
    <t>ARRECIS DUARTE WALDA LUDVINA</t>
  </si>
  <si>
    <t>Compromiso por servicios profesionales, requeridos por el Programa Apoyo al Empleo Digno en Guatemala, convenio de financiación NO.LA/2018/040-889 de la República de Guatemala con la Unión Europea, correspondiente al mes de enero del año 2023 según contrato No. MIPYME-105-012-081-2023</t>
  </si>
  <si>
    <t>21045895</t>
  </si>
  <si>
    <t>LAJ CAAL ALEX ADELSO</t>
  </si>
  <si>
    <t>Compromiso por servicios técnicos, requeridos por el Programa Apoyo al Empleo Digno en Guatemala, convenio de financiación NO.LA/2018/040-889 de la República de Guatemala con la Unión Europea, correspondiente al mes de enero del año 2023 según contrato No. MIPYME-105-001-081-2023</t>
  </si>
  <si>
    <t>9932364</t>
  </si>
  <si>
    <t>ROLDAN LEMUS MILTON OTONIEL</t>
  </si>
  <si>
    <t>Compromiso por servicios técnicos, requeridos por el Programa Apoyo al Empleo Digno en Guatemala, convenio de financiación NO.LA/2018/040-889 de la República de Guatemala con la Unión Europea, correspondiente al mes de enero del año 2023 según contrato No. MIPYME-105-002-081-2023</t>
  </si>
  <si>
    <t>15964825</t>
  </si>
  <si>
    <t>DE LEON GOMEZ GUSTAVO ALFONSO</t>
  </si>
  <si>
    <t>Compromiso por servicios técnicos, requeridos por el Programa Apoyo al Empleo Digno en Guatemala, convenio de financiación NO.LA/2018/040-889 de la República de Guatemala con la Unión Europea, correspondiente al mes de enero del año 2023 según contrato No. MIPYME-105-003-081-2023</t>
  </si>
  <si>
    <t>52863425</t>
  </si>
  <si>
    <t>PAREDES RAMÍREZ JOSUÉ ESTUARDO</t>
  </si>
  <si>
    <t>Compromiso por servicios técnicos, requeridos por el Programa Apoyo al Empleo Digno en Guatemala, convenio de financiación NO.LA/2018/040-889 de la República de Guatemala con la Unión Europea, correspondiente al mes de enero del año 2023 según contrato No. MIPYME-105-005-081-2023</t>
  </si>
  <si>
    <t>979980K</t>
  </si>
  <si>
    <t>ROBLES MIDENCEY ANA LISETTE</t>
  </si>
  <si>
    <t>Compromiso por servicios técnicos, requeridos por el Programa Apoyo al Empleo Digno en Guatemala, convenio de financiación NO.LA/2018/040-889 de la República de Guatemala con la Unión Europea, correspondiente al mes de enero del año 2023 según contrato No. MIPYME-105-006-081-2023</t>
  </si>
  <si>
    <t>31219926</t>
  </si>
  <si>
    <t>RIOS GUERRA DE GONZÁLEZ HEYDI MARISOL</t>
  </si>
  <si>
    <t>36</t>
  </si>
  <si>
    <t>Servicio de vigilancia prestado a las oficinas centrales del Registro Mercantil, correspondiente al periodo del 20 de diciembre 2022 al 19 de enero 2023, según contrato administrativo No. 005-2021. Contrato prorroga No. 011-2022.</t>
  </si>
  <si>
    <t>69</t>
  </si>
  <si>
    <t>Servicio de vigilancia prestados por seis guardias de seguridad, en las instalaciones de Dirección del Sistema Nacional de la Calidad, calzada Atanasio Tzul 27-32 zona 12, en período comprendido del 20 diciembre 2022 a 19 de enero de 2023. Según contrato Administrativo 005-2021.</t>
  </si>
  <si>
    <t>70</t>
  </si>
  <si>
    <t>SERVICIO DE VIGILANCIA Y SEGURIDAD PRIVADA PARA EL RESGUARDO DE LAS INSTALACIONES DEL REGISTRO DE LA PROPIEDAD INTELECTUAL DEL PERIODO 20/12/2022 AL 19/01/2023 SEGUN PRORROGA No. 011-2022 AL CONTRATO ADMINISTRATIVO No. 005-2021</t>
  </si>
  <si>
    <t>Aporte economico correspondiente al mes de enero, por un monto de Q.1,000,000.00 a favor de la Secretaria de Integración Economica Centroamericana -SIECA- Resolución No. 000013 de fecha 06-01-2023, Oficio SIECA SG-0025-2023.</t>
  </si>
  <si>
    <t>TRANSFERENCIAS A ORGANISMOS REGIONALES</t>
  </si>
  <si>
    <t>1,000,000.00</t>
  </si>
  <si>
    <t>6360076</t>
  </si>
  <si>
    <t>SECRETARIA DE INTEGRACION ECONOMICA CENTROAMERICANA</t>
  </si>
  <si>
    <t>Aporte economico correspondiente al mes de enero, por un monto de Q.329,440.00 para gastos de funcionamiento, a favor de Corporación Financiera Nacional -CORFINA- Resolución No. 000013 de fecha 06-01-2023, Oficio Corfina GG-E-029-2023.</t>
  </si>
  <si>
    <t>329,440.00</t>
  </si>
  <si>
    <t>Aporte economico correspondiente al mes de enero, por un monto de Q.5,114,536.00 a favor del Instituto Nacional de Estdistica -INE- Resolución No. 000027 de fecha 18-01-2023, Oficio INE DF 34-2023 y Acuerdo Gubernativo No. 333-2022</t>
  </si>
  <si>
    <t>5,114,536.00</t>
  </si>
  <si>
    <t>NÓMINA ADICIONAL POR DIFERENCIAL CAMBIARIO CORRESPONDIENTE AL MES DE ENERO 2023</t>
  </si>
  <si>
    <t>43,448.75</t>
  </si>
  <si>
    <t>NÓMINA DE SALARIOS DEL PERSONAL DE LA MISIÓN PERMANENTE DE GUATEMALA ANTE LA ORGANIZACIÓN MUNDIAL DEL COMERCIO -OMC- CORRESPONDIENTE AL MES DE ENERO 2023</t>
  </si>
  <si>
    <t>389,838.85</t>
  </si>
  <si>
    <t>NÓMINA SEGUNDO 50% AGUINALDO ENERO 2023 DEL PERSONAL DE LA MISIÓN PERMANENTE DE GUATEMALA ANTE LA ORGANIZACIÓN MUNDIAL DEL COMERCIO -OMC-</t>
  </si>
  <si>
    <t>181,163.18</t>
  </si>
  <si>
    <t>104</t>
  </si>
  <si>
    <t>Compromiso de Pago por servicio de Energía Eléctrica, Extracción de Basura, Agua Potable, Alcantarillado, Barrido Público y Arancel Municipal, en la Sede del Ministerio de Economía en Quetzaltenango, correspondiente al mes de diciembre de 2022.</t>
  </si>
  <si>
    <t>394.24</t>
  </si>
  <si>
    <t>6,289.88</t>
  </si>
  <si>
    <t>16</t>
  </si>
  <si>
    <t>Compromiso de Pago por servicio de Energía Eléctrica, Extracción de Basura, Agua Potable, Alcantarillado, Barrido Público y Arancel Municipal, en la Sede del Ministerio de Economía en Quetzaltenango, correspondiente al mes de noviembre de 2022.</t>
  </si>
  <si>
    <t>3,574.54</t>
  </si>
  <si>
    <t>Pago por servicio de energía eléctrica del contador F-79225 con correlativo 1488061 correspondiente del 09 de diciembre de 2022 al 10 de enero de 2023, que es utilizado en el Registro de Garantías Mobiliarias, ubicados en 11 avenida 3-14 zona 1.</t>
  </si>
  <si>
    <t>Pago por Servicio de energía eléctrica del contador No. N-76065 con correlativo 1487907, y del contador S-47517 con correlativo 1480199, correspondiente del 09 de diciembre de 2022 al 10 de enero de 2023, utilizados en el RGM, RPSC y RMVM, ubicados en 11 avenida 3-14 zona 1.</t>
  </si>
  <si>
    <t>2,720.63</t>
  </si>
  <si>
    <t>Pago por servicio de internet corporativo 10MBPS enlace dedicado a oficinas del Programa de Apoyo al Empleo Digno en Guatemala, ubicadas en 10a. calle 5-69 zona 1 Guatemala; correspondiente al mes de diciembre del año 2,022</t>
  </si>
  <si>
    <t>9,187.10</t>
  </si>
  <si>
    <t>Pago por servicio de telefonía e internet fijo PBX 22952313, para la sede de Petén, del Programa Nacional de la Microempresa, Pequeña y Mediana Empresa, según Acta No. 18-2022, correspondiente al mes de Diciembre 2022</t>
  </si>
  <si>
    <t>Pago por servicio de telefonía PBX 22952301 e Internet Fijo, para el Centro de Emprendimiento y Servicios de Desarrollo Emprensarial del Programa Nacional de la Microempresa, Pequeña y Mediana Empresa, según Acta No.05-2022 y ampliación acta 03-2022, correspondiente al mes de diciembre 2022</t>
  </si>
  <si>
    <t>Pago por servicio de telefonía PBX 22952311 e Internet Fijo, para la Sede de Chimaltenango del Programa Nacional de la Microempresa, Pequeña y Mediana Empresa, según Acta No. 16-2022, correspondiente al mes de Diciembre 2022</t>
  </si>
  <si>
    <t>Pago por servicio de telefonía PBX 22952312 e Internet Fijo, para la Sede de Huehuetenango, del Programa Nacional de la Microempresa, Pequeña y Mediana Empresa, según Acta No. 17-2022, correspondiente al mes de Diciembre 2022</t>
  </si>
  <si>
    <t>Pago por servicio de telefonía PBX 22952315 e Internet Fijo, para la sede de San Marcos, del Programa Nacional de la Microempresa, Pequeña y Mediana Empresa, según Acta No. 21-2022, correspondiente al mes de Diciembre 2022</t>
  </si>
  <si>
    <t>Pago por servicio de telefonía PBX 22952317 e Internet Fijo, para la sede de Zacapa, del Programa Nacional de la Microempresa, Pequeña y Mediana Empresa, según Acta No. 23-2022, correspondiente al mes de Diciembre 2022</t>
  </si>
  <si>
    <t>Pago por servicio de telefonía PBX 22952318 e Internet Fijo, para la sede de Chiquimula, del Programa Nacional de la Microempresa, Pequeña y Mediana Empresa, según Acta No. 24-2022, correspondiente al mes de Diciembre 2022</t>
  </si>
  <si>
    <t>Pago por servicio de telefonía PBX 22952319 e Internet Fijo, para la sede de Quetzaltenango , del Programa Nacional de la Microempresa, Pequeña y Mediana Empresa, según Acta No. 53-2022, correspondiente al mes de Diciembre 2022</t>
  </si>
  <si>
    <t>Pago por servicio de telefonía PBX 22952320 e Internet Fijo, para la sede de Plaza Vivar zona 1 , del Programa Nacional de la Microempresa, Pequeña y Mediana Empresa, según Acta No. 09-2022, correspondiente al mes de Diciembre 2022</t>
  </si>
  <si>
    <t>Pago por servicio energía eléctrica oficinas Programa de Apoyo al Empleo Digno en Guatemala ubicadas en 10a. calle 5-69 zona 1 Guatemala servicio correspondiente al mes de diciembre del año 2,022 correlativos 196415, 1376324, 1376348, 1376352, 1376336 y 1376349</t>
  </si>
  <si>
    <t>1,175.71</t>
  </si>
  <si>
    <t>Pago servicio telefónico para oficinas Programa de Apoyo al Empleo Digno en Guatemala ubicadas en la 10a. calle 5-69 zona 1 ciudad de Guatemala correspondiente al mes de diciembre del año 2,022 numero telefónico 2209-8600</t>
  </si>
  <si>
    <t>1,387.75</t>
  </si>
  <si>
    <t>Por servicio de energía eléctrica brindado a la Dirección de Atención y Asistencia al Consumidor -DIACO-, ubicada en la 7 avenida, 7-61, local A, zona 4, correspondiente al periodo del 08 de diciembre de 2022 al 09 de enero 2023.</t>
  </si>
  <si>
    <t>7,194.85</t>
  </si>
  <si>
    <t>Por servicio de energía eléctrica brindado a la Dirección de Atención y Asistencia al Consumidor -DIACO-, ubicada en la 7 avenida, 7-61, local B, zona 4, correspondiente al periodo del 08 de diciembre de 2022 al 09 de enero 2023.</t>
  </si>
  <si>
    <t>4,308.34</t>
  </si>
  <si>
    <t>Por servicio de Energía Eléctrica brindado al Departamento de Servicios al Consumidor, (Centro de Atención de Quejas), de la Dirección de Atención y Asistencia al Consumidor -DIACO-, ubicado en la 6a avenida, 0-35 zona 4, C.C. Plaza zona 4 Local 401, correspondiente al mes de diciembre del 2022.</t>
  </si>
  <si>
    <t>2,675.98</t>
  </si>
  <si>
    <t>Por servicio de energía eléctrica para las oficinas del Programa Nacional de Competitividad, contadores 29 y 117 correspondiente el periodo del 25/11/2022 al 26/12/2022, Factura Serie B60C9083 No. 1158172596</t>
  </si>
  <si>
    <t>5,751.25</t>
  </si>
  <si>
    <t>Por servicio de telefonía fija brindado a las Oficinas Centrales, Sedes Municipales y Sedes Departamentales de la Dirección de Atención y Asistencia al Consumidor -DIACO-, correspondiente al mes de diciembre de 2022.</t>
  </si>
  <si>
    <t>17,158.46</t>
  </si>
  <si>
    <t>Por servicio de telefonía fija e internet brindado a la Sede Municipal y Sedes Departamentales de la Dirección de Atención y Asistencia al Consumidor -DIACO-, correspondiente al mes de diciembre del 2022.</t>
  </si>
  <si>
    <t>Servicio de agua potable del Registro de Prestadores de Servicios de Certificación, Registro de Garantías Mobiliarias y Registro del Mercado de Valores y Mercancías, correspondiente al periodo del 18/11/2022 al 17/12/2022, del medidor 70387955, ubicado en la 11 avenida 3-14 zona 1.</t>
  </si>
  <si>
    <t>Servicio de alcantarillado prestado al Edificio Central ubicado en la 8a. av 10-43 zona 1, según contador 13600060 del Ministerio de Economía correspondiente al periodo del 18/11/2022 al 17/12/2022.</t>
  </si>
  <si>
    <t>2,482.13</t>
  </si>
  <si>
    <t>Servicio de alcantarillado y agua potable del Parqueo utilizado por el Ministerio de Economía, ubicado en la 9a avenida 11-34 zona 1, correspondiente al periodo del 18/11/2022 al 17/12/2022 según contador No. 70344167.</t>
  </si>
  <si>
    <t>157.55</t>
  </si>
  <si>
    <t>Servicio de alcantarillado y agua potable prestado al Edificio Anexo ubicado en la 6a. calle 7-57 zona 1 según contador 52019473 del Ministerio de Economía correspondiente del 18/11/2022 al 17/12/2022.</t>
  </si>
  <si>
    <t>360.89</t>
  </si>
  <si>
    <t>Servicio de alcantarillado y agua potable prestado en la Bodega ubicada en la 20 calle 6-57 zona 1, correspondiente al periodo del 18/11/2022 al 17/12/2022 según contador No. 70383148.</t>
  </si>
  <si>
    <t>95.78</t>
  </si>
  <si>
    <t>SERVICIO DE ENERGÍA ELÉCTRICA EN LAS OFICINAS DEL PROGRAMA NACIONAL DE LA MICROEMPRESA, UBICADAS EN EL 4TO Y 5TO NIVEL DEL EDIFICIO PLAZA VIVAR CENTRAL, DEL 08/12/2022 AL 09/01/2023, CORRELATIVO/CONTADOR: 1489824/S63610; 1489822/S63657; 1489802/S63618; 1489820 /S63615; 1489816/S63617; 1489782/S63589; 1511469/P95804; 1511466/P95241; 1454464/P95681, 1489791/S63548; 1489788/S63591; 1504026/S65324; 1489796/S63614; 1234816/H59076.</t>
  </si>
  <si>
    <t>4,923.07</t>
  </si>
  <si>
    <t>Servicio de energía eléctrica para el departamento de Transportes del Ministerio de Economía, ubicado en la 9a. avenida 11-34 zona 1, comprendido del periodo del 02 de diciembre de 2022 al 03 de enero de 2023, según número de contador F91038 y correlativo 666394.</t>
  </si>
  <si>
    <t>1,702.10</t>
  </si>
  <si>
    <t>SERVICIO DE ENERGIA ELECTRICA PARA LA BODEGA DEL REGISTRO DE LA PROPIEDAD INTELECTUAL UBICADA EN 19 AVENIDA 12-09 ZONA 1, CORRESPONDIENTE AL PERIODO DEL 02/12/2022 AL 03/01/2023 SEGUN CONTADOR NUMERO I00117. Monto: 133.87 Fecha Creación: 10/01/2023 16:33:01</t>
  </si>
  <si>
    <t>133.87</t>
  </si>
  <si>
    <t>Servicio de energía eléctrica para la Dirección del Sistema Nacional de la Calidad, Ministerio de Economía. Correspondiente al mes de diciembre 2022. Contador F89756; Correlativo: 994219; Ubicación: Calzada Atanasio Tzul 27-32 zona 12 Guatemala. Monto: 14,910.91 Fecha Creación: 16/01/2023 09:31:12</t>
  </si>
  <si>
    <t>14,910.91</t>
  </si>
  <si>
    <t>Servicio de energía eléctrica para la Dirección del Sistema Nacional de la Calidad, Ministerio de Economía. Correspondiente al mes de enero 2023. Contador F89756; Correlativo: 994219; Ubicación: Calzada Atanasio Tzul 27-32 zona 12 Guatemala. Según factura serie 42CD4CA5 No.3737666465.</t>
  </si>
  <si>
    <t>12,345.96</t>
  </si>
  <si>
    <t>SERVICIO DE ENERGIA ELECTRICA PARA LA INSTALACIONES DEL REGISTRO DE LA PROPIEDAD INTELECTUAL CORRESPONDIENTE AL PERIODO DEL 08/12/2022 AL 09/01/2023 SEGUN CONTADOR NUMERO K62987 Monto: 633.43 Fecha Creación: 11/01/2023 10:21:40</t>
  </si>
  <si>
    <t>633.43</t>
  </si>
  <si>
    <t>SERVICIO DE ENERGIA ELECTRICA PARA LAS INSTALACIONES DEL REGISTRO DE LA PROPIEDAD INTELECTUAL CORRESPONDIENTE AL PERIODO DEL 08/12/2022 AL 09/01/2023 SEGUN CONTADOR NUMERO D95028 Monto: 147.72 Fecha Creación: 11/01/2023 10:02:10</t>
  </si>
  <si>
    <t>SERVICIO DE ENERGIA ELECTRICA PARA LAS INSTALACIONES DEL REGISTRO DE LA PROPIEDAD INTELECTUAL CORRESPONDIENTE AL PERIODO DEL 08/12/2022 AL 09/01/2023 SEGUN CONTADOR NUMERO F82172 Monto: 3,466.71 Fecha Creación: 12/01/2023 10:40:44</t>
  </si>
  <si>
    <t>3,466.71</t>
  </si>
  <si>
    <t>SERVICIO DE ENERGIA ELECTRICA PARA LAS INSTALACIONES DEL REGISTRO DE LA PROPIEDAD INTELECTUAL CORRESPONDIENTE AL PERIODO DEL 08/12/2022 AL 09/01/2023 SEGUN CONTADOR NUMERO P93332. Monto: 2,422.53 Fecha Creación: 11/01/2023 10:25:50</t>
  </si>
  <si>
    <t>2,422.53</t>
  </si>
  <si>
    <t>Servicio de Energía Eléctrica prestado a la bodega auxiliar No. 06 del Registro Mercantil General de la República ubicada en 8va. Avenida 10-56, Condominio Ofibodegas Atanacio Sur, zona 21, correspondiente al periodo del 24/11/2022 al 24/12/2022, según Factura 0E3F46D3 - 3759293609. Monto: 388.55 Fecha Creación: 10/01/2023 15:52:06</t>
  </si>
  <si>
    <t>388.55</t>
  </si>
  <si>
    <t>Servicio de Energía Eléctrica prestado a la bodega auxiliar No. 14 del Registro Mercantil General de la República ubicada en 8va. Avenida 10-56, Condominio Ofibodegas Atanacio Sur, zona 21, correspondiente al periodo del 24/11/2022 al 24/12/2022, según Factura 83AD5930 - 2544452594. Monto: 331.37 Fecha Creación: 10/01/2023 15:56:26</t>
  </si>
  <si>
    <t>331.37</t>
  </si>
  <si>
    <t>Servicio de energía eléctrica prestado a la delegación de zona 10 del Registro Mercantil General de la República ubicada en 12 calle 1-25 local 318 torre norte zona 10, correspondiente al periodo del 06/12/2022 al 05/01/2023. Factura D547D21B - 987644140 SC: 5013. Monto: 355.64 Fecha Creación: 17/01/2023 08:46:37</t>
  </si>
  <si>
    <t>355.64</t>
  </si>
  <si>
    <t>Servicio de energía eléctrica prestado a la Oficina 26 ubicado en el 2do. Nivel del Edificio Tecun ubicado en 11 calle 8-14 zona 1, para la sede de la Contraloría General de Cuentas, correspondiente al periodo del 02 de diciembre de 2022 al 03 de enero de 2023 según Correlativo, 1304078 Contador P35154.</t>
  </si>
  <si>
    <t>100.95</t>
  </si>
  <si>
    <t>Servicio de energía eléctrica prestado a las oficinas 35 y 36 ubicadas en el Edif. Tecun 11 calle 8-14 zona 1, para las Oficinas del Ministerio de Economía, correspondiente al periodo del 02 de diciembre de 2022 al 03 de enero de 2023, según correlativo 1230649 y contador N93433.</t>
  </si>
  <si>
    <t>677.65</t>
  </si>
  <si>
    <t>Servicio de Energía Eléctrica prestado a las oficinas del Registro Mercantil General de la República, correspondiente al periodo del 08/12/2022 al 09/01/2023, según Factura 7609B91E - 3937160014 y SC 5014. Monto: 36,619.07 Fecha Creación: 17/01/2023 10:05:40</t>
  </si>
  <si>
    <t>36,619.07</t>
  </si>
  <si>
    <t>Servicio de energía eléctrica prestado al Edificio Anexo del Ministerio de Economía ubicado en la 6a calle 7-57 zona 1, correspondiente al periodo del 09 de diciembre de 2022, al 10 de enero de 2023, según correlativo 664482 y contador K20773.</t>
  </si>
  <si>
    <t>2,083.52</t>
  </si>
  <si>
    <t>Servicio de energía eléctrica prestado al Edificio Central del Ministerio de Economía ubicado en la 8a. avenida 10-43 zona 1, correspondiente al periodo del 02 de diciembre de 2022 al 03 de enero de 2023, según correlativo 664466 y contador F88777.</t>
  </si>
  <si>
    <t>61,863.62</t>
  </si>
  <si>
    <t>Servicio de energía eléctrica prestado en la Bodega ubicada en la 20 calle 6-57 zona 1, correspondiente del 02 de diciembre de 2022 al 03 de enero de 2023, según correlativo 6738 contador O66952, correlativo 6734 contador S38521, correlativo 6746 contador T50955, correlativo 6715 contador O72639, correlativo 941854 contador L27054.</t>
  </si>
  <si>
    <t>1,191.98</t>
  </si>
  <si>
    <t>Servicio de extracción de basura prestado a la sede central del  Registro Mercantil General de la República, correspondiente al mes de enero de 2023.            
FAC SERIE F06C4EE0 NO. 1598310482 SOC 5039</t>
  </si>
  <si>
    <t>Servicio de internet correspondiente al mes de diciembre de 2022 de la linea Claro 22210919 al servicio del departamento de transportes del Ministerio de Economía, ubicado en la 9a. avenida 11-34 zona 1.</t>
  </si>
  <si>
    <t>Servicio de internet fijo para Oficinas de Servicios de Desarrollo Empresarial del Programa Nacional de la Microempresa, correspondiente al mes de Diciembre 2022.</t>
  </si>
  <si>
    <t>servicio de internet móvil para el Programa Nacional de la Microempresa, Pequeña y Mediana Empresa, del mes de diciembre 2022, conforme acta 31-2022</t>
  </si>
  <si>
    <t>Servicio de internet para la Dirección del Sistema Nacional de la Calidad, Ministerio de Economía. Correspondiente al mes de diciembre de 2022. Calzada Atanasio Tzul 27-32 zona 12. Monto: 3,800.00 Fecha Creación: 16/01/2023 14:34:46</t>
  </si>
  <si>
    <t>Servicio de suministro de agua prestado al Registro Mercantil General de la República para uso del personal del edificio central, correspondiente al periodo del 19/11/2022 al 18/12/2022, según Factura 2490FC76 - 606095039 y SC 5012. Monto: 9,284.56 Fecha Creación: 17/01/2023 09:58:35</t>
  </si>
  <si>
    <t>Servicio de telefonía correspondiente al mes de diciembre de 2022, de la línea Claro 22514962 al servicio del departamento de Transportes del Ministerio de Economía, ubicado en la 9a. avenida 11-34 zona 1.</t>
  </si>
  <si>
    <t>141.92</t>
  </si>
  <si>
    <t>SERVICIO DE TELEFONÍA DE 04 LÍNEAS DE CELULAR PARA USO DE LA DIRECCIÓN DE SERVICIOS DE DESARROLLO EMPRESARIAL DEL VICEMINISTERIO DE DESARROLLO DE LA MICROEMPRESA, PEQUEÑA Y MEDIANA EMPRESA, CORRESPONDIENTE AL PERIODO DEL 02/12/2022 AL 01/01/2023. SEGÚN ACTA ADMINISTRATIVA No. 10-2022.</t>
  </si>
  <si>
    <t>SERVICIO DE TELEFONIA DE 2 LINEAS DE CELULAR PARA USO DE LA DIRECCION DE SERVICIOS FINANCIEROS Y TECNICO EMPRESARIALES Y DIRECCION DE SERVICIOS DE DESARROLLO EMPRESARIAL DEL PROGRAMA NACIONAL DE LA MICROEMPRESA, DEL 02/12/2022 AL 01/01/2023, CONFORME ACTA 17-2021.</t>
  </si>
  <si>
    <t>Servicio de telefonía de la línea Claro 24120200 correspondiente al mes de diciembre de 2022, en el Edificio Central del Ministerio de Economía, ubicado en la 8a. avenida 10-43 zona 1.</t>
  </si>
  <si>
    <t>16,051.79</t>
  </si>
  <si>
    <t>Servicio de telefonía de la línea fija CLARO 22208925, correspondiente al mes de diciembre de 2022 en el Edificio Anexo del Ministerio de Economía, ubicado en la 6a calle 7-57 zona 1.</t>
  </si>
  <si>
    <t>207.22</t>
  </si>
  <si>
    <t>Servicio de telefonía de la línea fija CLARO 22208928, correspondiente al mes de diciembre de 2022 en el Edificio Anexo del Ministerio de Economía, ubicado en la 6a calle 7-57 zona 1.</t>
  </si>
  <si>
    <t>146.22</t>
  </si>
  <si>
    <t>Servicio de telefonía de las líneas 22534550, 22383671, 22534175, 22383079 y 22325805 correspondiente al mes de diciembre de 2022, las cuales son utilizadas en el Registro de Garantías Mobiliarias, Registro de Prestadores de Servicios de Certificacion en la 11 avenida 03-14 zona 1.</t>
  </si>
  <si>
    <t>545.14</t>
  </si>
  <si>
    <t>SERVICIO DE TELEFONÍA E INTERNET FIJO PARA LA SEDE DEL PROGRAMA NACIONAL DE LA MICROEMPRESA EN TOTONICAPÁN DEL MES DE DICIEMBRE 2022, CONFORME ACTA 22-2022</t>
  </si>
  <si>
    <t>servicio de telefonía e internet fijo para la sede del Programa Nacional de la Microempresa, de Retalhuleu, del mes de diciembre 2022, conforme acta 19-2022</t>
  </si>
  <si>
    <t>SERVICIO DE TELEFONÍA E INTERNET FIJO PARA LA SEDE DEL PROGRAMA NACIONAL DE LA MICROEMPRESA, DE SACATEPÉQUEZ, MES DE DICIEMBRE 2022, SEGÚN ACTA 20-2022</t>
  </si>
  <si>
    <t>SERVICIO DE TELEFONÍA E INTERNET MÓVIL PARA LA DIRECCIÓN DE SERVICIOS FINANCIEROS Y TÉCNICO EMPRESARIALES DEL PROGRAMA NACIONAL DE LA MICROEMPRESA, DICIEMBRE 2022, CONFORME ACTA 9-2022</t>
  </si>
  <si>
    <t>Servicio de telefonía en las oficinas del Registro del Mercado de Valores y Mercancías ubicadas en el Edificio de la 11 avenida 3-14 zona 1, correspondiente al mes de diciembre de 2022 de los teléfonos 22325490, 22325491 y 22325493.</t>
  </si>
  <si>
    <t>307.42</t>
  </si>
  <si>
    <t>SERVICIO DE TELEFONIA FIJA PARA LA PLANTA CENTRAL DEL REGISTRO DE LA PROPIEDAD INTELECTUAL NUMERO 2324-7070 CORRESPONDIENTE AL MES DE DICIEMBRE 2022. Monto: 4,265.00 Fecha Creación: 24/01/2023 17:26:51</t>
  </si>
  <si>
    <t>SERVICIO DE TELEFONIA FIJA PARA LA SEDE DEL PROGRAMA NACIONAL DE LA MIPYME EN JALAPA, POR EL PERIODO  DEL 02/12/2022 AL 01/01/2023.</t>
  </si>
  <si>
    <t>Servicio de telefonía fija PBX 2421-2464, correspondiente al mes de diciembre de 2022, para el Programa Nacional de Competitividad, Solicitud 2307, Factura serie 2C55D567 No. 118049728</t>
  </si>
  <si>
    <t>4,218.22</t>
  </si>
  <si>
    <t>Servicio de telefonía fija prestado al Registro Mercantil General de la República. Número: 2317 3400. Correspondiente al período del 03-12-2022 AL 02-01-2023 FAC 44C4A639 - 4230172392 Y SC 5019. Monto: 3,127.04 Fecha Creación: 17/01/2023 09:34:32</t>
  </si>
  <si>
    <t>3,127.04</t>
  </si>
  <si>
    <t>SERVICIO DE TELEFONÍA MÓVIL PARA EL PROGRAMA NACIONAL DE LA MICROEMPRESA, DEL MES DE DICIEMBRE 2022, CONFORME ACTA 61-2022</t>
  </si>
  <si>
    <t>SERVICIO DE TELEFONIA PARA LA LINEA NUMERO 7767-1607 DE LA SEDE EN QUETZALTENANGO DEL REGISTRO DE LA PROPIEDAD INTELECTUAL CORRESPONDIENTE AL MES DE DICIEMBRE 2022. Monto: 485.00 Fecha Creación: 24/01/2023 17:22:53</t>
  </si>
  <si>
    <t>485.00</t>
  </si>
  <si>
    <t>Servicio telefónico celular para la Dirección del Sistema Nacional de la Calidad, Ministerio de Economía. Correspondiente al mes de diciembre 2022, con los números 56321268, 56322628, 56329837, 56323986, 56322647. Calzada Atanasio Tzul 27-32 zona 12. Monto: 1,495.00 Fecha Creación: 16/01/2023 14:24:39</t>
  </si>
  <si>
    <t>Servicio telefónico para la Dirección del Sistema Nacional de la Calidad, Ministerio de Economía. Correspondiente al mes de diciembre 2022, con los números 24761682, 24422654, 22472600. Calzada Atanasio Tzul 27-32 zona 12. Monto: 2,252.78 Fecha Creación: 16/01/2023 14:51:04</t>
  </si>
  <si>
    <t>2,252.78</t>
  </si>
  <si>
    <t>Nacional</t>
  </si>
  <si>
    <t>*Se incluyen en el listado los viáticos al interior y exterior de la república totalmente liquidados del mes del año 2023.</t>
  </si>
  <si>
    <t>AL MES DE ENERO</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</si>
</sst>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quot;Q&quot;\ #,##0.00_);\(&quot;Q&quot;\ #,##0.00\)"/>
    <numFmt numFmtId="165" formatCode="_(* #,##0.00_);_(* \(#,##0.00\);_(* &quot;-&quot;??_);_(@_)"/>
    <numFmt numFmtId="166" formatCode="_-* #,##0.00_-;\-* #,##0.00_-;_-* &quot;-&quot;??_-;_-@_-"/>
    <numFmt numFmtId="167" formatCode="d/mm/yyyy"/>
    <numFmt numFmtId="168" formatCode="h\:mm\.ss\ "/>
    <numFmt numFmtId="169" formatCode="0_);\(0\)"/>
  </numFmts>
  <fonts count="65" x14ac:knownFonts="1">
    <font>
      <sz val="11"/>
      <color theme="1"/>
      <name val="Calibri"/>
      <family val="2"/>
      <scheme val="minor"/>
    </font>
    <font>
      <sz val="12"/>
      <color theme="1"/>
      <name val="Calibri"/>
      <family val="2"/>
      <scheme val="minor"/>
    </font>
    <font>
      <b/>
      <sz val="12"/>
      <color theme="1"/>
      <name val="Calibri"/>
      <family val="2"/>
      <scheme val="minor"/>
    </font>
    <font>
      <b/>
      <sz val="16"/>
      <color theme="1"/>
      <name val="Calibri"/>
      <family val="2"/>
      <scheme val="minor"/>
    </font>
    <font>
      <b/>
      <sz val="11"/>
      <color theme="1"/>
      <name val="Calibri"/>
      <family val="2"/>
      <scheme val="minor"/>
    </font>
    <font>
      <b/>
      <sz val="10"/>
      <color theme="1"/>
      <name val="Calibri"/>
      <family val="2"/>
      <scheme val="minor"/>
    </font>
    <font>
      <b/>
      <sz val="8"/>
      <color theme="1"/>
      <name val="Calibri"/>
      <family val="2"/>
      <scheme val="minor"/>
    </font>
    <font>
      <b/>
      <sz val="14"/>
      <color theme="1"/>
      <name val="Calibri"/>
      <family val="2"/>
      <scheme val="minor"/>
    </font>
    <font>
      <sz val="10"/>
      <name val="Arial"/>
      <family val="2"/>
    </font>
    <font>
      <sz val="11"/>
      <color theme="1"/>
      <name val="Calibri"/>
      <family val="2"/>
      <charset val="1"/>
      <scheme val="minor"/>
    </font>
    <font>
      <sz val="11"/>
      <color theme="1"/>
      <name val="Calibri"/>
      <family val="2"/>
      <scheme val="minor"/>
    </font>
    <font>
      <sz val="10"/>
      <color theme="1"/>
      <name val="Calibri"/>
      <family val="2"/>
      <scheme val="minor"/>
    </font>
    <font>
      <b/>
      <sz val="16"/>
      <color theme="0"/>
      <name val="Times New Roman"/>
      <family val="1"/>
    </font>
    <font>
      <b/>
      <sz val="14"/>
      <name val="Times New Roman"/>
      <family val="1"/>
    </font>
    <font>
      <b/>
      <i/>
      <sz val="11"/>
      <name val="Times New Roman"/>
      <family val="1"/>
    </font>
    <font>
      <b/>
      <i/>
      <sz val="12"/>
      <name val="Times New Roman"/>
      <family val="1"/>
    </font>
    <font>
      <b/>
      <i/>
      <sz val="9"/>
      <name val="Times New Roman"/>
      <family val="1"/>
    </font>
    <font>
      <b/>
      <i/>
      <sz val="8"/>
      <name val="Times New Roman"/>
      <family val="1"/>
    </font>
    <font>
      <b/>
      <i/>
      <sz val="10"/>
      <name val="Times New Roman"/>
      <family val="1"/>
    </font>
    <font>
      <b/>
      <sz val="10"/>
      <name val="Times New Roman"/>
      <family val="1"/>
    </font>
    <font>
      <b/>
      <i/>
      <sz val="12"/>
      <color theme="0"/>
      <name val="Times New Roman"/>
      <family val="1"/>
    </font>
    <font>
      <b/>
      <sz val="12"/>
      <name val="Times New Roman"/>
      <family val="1"/>
    </font>
    <font>
      <b/>
      <i/>
      <sz val="11"/>
      <color theme="1"/>
      <name val="Candara"/>
      <family val="2"/>
    </font>
    <font>
      <b/>
      <sz val="10"/>
      <color indexed="8"/>
      <name val="Times New Roman"/>
      <family val="1"/>
    </font>
    <font>
      <b/>
      <sz val="9"/>
      <color indexed="8"/>
      <name val="Times New Roman"/>
      <family val="1"/>
    </font>
    <font>
      <b/>
      <sz val="11"/>
      <color indexed="8"/>
      <name val="Candara"/>
      <family val="2"/>
    </font>
    <font>
      <b/>
      <i/>
      <sz val="10"/>
      <color theme="0"/>
      <name val="Candara"/>
      <family val="2"/>
    </font>
    <font>
      <b/>
      <i/>
      <sz val="10"/>
      <color theme="0"/>
      <name val="Times New Roman"/>
      <family val="1"/>
    </font>
    <font>
      <b/>
      <sz val="10"/>
      <color rgb="FF000000"/>
      <name val="Times New Roman"/>
      <family val="1"/>
    </font>
    <font>
      <b/>
      <sz val="10"/>
      <color theme="1"/>
      <name val="Times New Roman"/>
      <family val="1"/>
    </font>
    <font>
      <b/>
      <sz val="10"/>
      <name val="Arial"/>
      <family val="2"/>
    </font>
    <font>
      <sz val="10"/>
      <color rgb="FF000000"/>
      <name val="Times New Roman"/>
      <family val="1"/>
    </font>
    <font>
      <sz val="9"/>
      <color rgb="FF000000"/>
      <name val="Times New Roman"/>
      <family val="1"/>
    </font>
    <font>
      <sz val="10"/>
      <name val="Times New Roman"/>
      <family val="1"/>
    </font>
    <font>
      <sz val="10"/>
      <color theme="1"/>
      <name val="Times New Roman"/>
      <family val="1"/>
    </font>
    <font>
      <sz val="9"/>
      <color theme="1"/>
      <name val="Times New Roman"/>
      <family val="1"/>
    </font>
    <font>
      <b/>
      <sz val="14"/>
      <color theme="0"/>
      <name val="Times New Roman"/>
      <family val="1"/>
    </font>
    <font>
      <sz val="10"/>
      <color indexed="8"/>
      <name val="Arial"/>
      <family val="2"/>
    </font>
    <font>
      <b/>
      <sz val="20"/>
      <color theme="1"/>
      <name val="Calibri"/>
      <family val="2"/>
      <scheme val="minor"/>
    </font>
    <font>
      <sz val="40"/>
      <color theme="1"/>
      <name val="Calibri"/>
      <family val="2"/>
      <scheme val="minor"/>
    </font>
    <font>
      <sz val="10"/>
      <color indexed="8"/>
      <name val="Arial"/>
      <family val="2"/>
    </font>
    <font>
      <sz val="10"/>
      <color indexed="8"/>
      <name val="ARIAL"/>
      <charset val="1"/>
    </font>
    <font>
      <b/>
      <sz val="11"/>
      <color indexed="8"/>
      <name val="Arial"/>
      <charset val="1"/>
    </font>
    <font>
      <b/>
      <sz val="9"/>
      <color indexed="8"/>
      <name val="Arial"/>
      <charset val="1"/>
    </font>
    <font>
      <b/>
      <sz val="10"/>
      <color indexed="8"/>
      <name val="Arial"/>
      <charset val="1"/>
    </font>
    <font>
      <b/>
      <sz val="12"/>
      <color indexed="8"/>
      <name val="Arial"/>
      <charset val="1"/>
    </font>
    <font>
      <b/>
      <sz val="9"/>
      <color indexed="8"/>
      <name val="Times New Roman"/>
      <charset val="1"/>
    </font>
    <font>
      <sz val="8"/>
      <color indexed="8"/>
      <name val="ARIAL"/>
      <charset val="1"/>
    </font>
    <font>
      <sz val="9"/>
      <color indexed="8"/>
      <name val="ARIAL"/>
      <charset val="1"/>
    </font>
    <font>
      <b/>
      <sz val="8"/>
      <color indexed="8"/>
      <name val="ARIAL"/>
      <charset val="1"/>
    </font>
    <font>
      <b/>
      <sz val="12"/>
      <color indexed="8"/>
      <name val="Times New Roman"/>
      <charset val="1"/>
    </font>
    <font>
      <b/>
      <sz val="8"/>
      <color indexed="8"/>
      <name val="Times New Roman"/>
      <charset val="1"/>
    </font>
    <font>
      <b/>
      <sz val="10"/>
      <color indexed="8"/>
      <name val="Times New Roman"/>
      <charset val="1"/>
    </font>
    <font>
      <sz val="10"/>
      <color indexed="8"/>
      <name val="Times New Roman"/>
      <charset val="1"/>
    </font>
    <font>
      <sz val="8"/>
      <color indexed="8"/>
      <name val="Times New Roman"/>
      <charset val="1"/>
    </font>
    <font>
      <b/>
      <sz val="6"/>
      <color indexed="8"/>
      <name val="ARIAL"/>
      <charset val="1"/>
    </font>
    <font>
      <sz val="6"/>
      <color indexed="8"/>
      <name val="ARIAL"/>
      <charset val="1"/>
    </font>
    <font>
      <sz val="5.5"/>
      <color indexed="8"/>
      <name val="ARIAL"/>
      <charset val="1"/>
    </font>
    <font>
      <b/>
      <sz val="5.5"/>
      <color indexed="8"/>
      <name val="ARIAL"/>
      <charset val="1"/>
    </font>
    <font>
      <sz val="9"/>
      <color indexed="8"/>
      <name val="Times New Roman"/>
      <charset val="1"/>
    </font>
    <font>
      <b/>
      <sz val="7"/>
      <color indexed="8"/>
      <name val="Times New Roman"/>
      <charset val="1"/>
    </font>
    <font>
      <b/>
      <sz val="6"/>
      <color indexed="8"/>
      <name val="Times New Roman"/>
      <charset val="1"/>
    </font>
    <font>
      <sz val="6"/>
      <color indexed="8"/>
      <name val="Times New Roman"/>
      <charset val="1"/>
    </font>
    <font>
      <b/>
      <i/>
      <sz val="14"/>
      <color theme="0"/>
      <name val="Times New Roman"/>
      <family val="1"/>
    </font>
    <font>
      <b/>
      <sz val="14"/>
      <color theme="0"/>
      <name val="Candara"/>
      <family val="2"/>
    </font>
  </fonts>
  <fills count="15">
    <fill>
      <patternFill patternType="none"/>
    </fill>
    <fill>
      <patternFill patternType="gray125"/>
    </fill>
    <fill>
      <patternFill patternType="solid">
        <fgColor theme="2"/>
        <bgColor indexed="64"/>
      </patternFill>
    </fill>
    <fill>
      <patternFill patternType="solid">
        <fgColor rgb="FF92D050"/>
        <bgColor indexed="64"/>
      </patternFill>
    </fill>
    <fill>
      <patternFill patternType="solid">
        <fgColor theme="4" tint="-0.249977111117893"/>
        <bgColor indexed="64"/>
      </patternFill>
    </fill>
    <fill>
      <patternFill patternType="solid">
        <fgColor theme="0"/>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8" tint="-0.249977111117893"/>
        <bgColor indexed="64"/>
      </patternFill>
    </fill>
    <fill>
      <patternFill patternType="solid">
        <fgColor theme="3"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6" tint="-0.249977111117893"/>
        <bgColor indexed="64"/>
      </patternFill>
    </fill>
  </fills>
  <borders count="5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indexed="64"/>
      </left>
      <right style="medium">
        <color indexed="64"/>
      </right>
      <top style="medium">
        <color indexed="64"/>
      </top>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indexed="64"/>
      </top>
      <bottom style="thin">
        <color auto="1"/>
      </bottom>
      <diagonal/>
    </border>
    <border>
      <left/>
      <right style="medium">
        <color auto="1"/>
      </right>
      <top style="thin">
        <color indexed="64"/>
      </top>
      <bottom style="thin">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medium">
        <color indexed="64"/>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thin">
        <color auto="1"/>
      </top>
      <bottom style="medium">
        <color auto="1"/>
      </bottom>
      <diagonal/>
    </border>
    <border>
      <left style="medium">
        <color indexed="64"/>
      </left>
      <right style="medium">
        <color indexed="64"/>
      </right>
      <top/>
      <bottom/>
      <diagonal/>
    </border>
    <border>
      <left/>
      <right/>
      <top style="thin">
        <color indexed="8"/>
      </top>
      <bottom/>
      <diagonal/>
    </border>
  </borders>
  <cellStyleXfs count="12">
    <xf numFmtId="0" fontId="0" fillId="0" borderId="0"/>
    <xf numFmtId="0" fontId="1" fillId="0" borderId="0"/>
    <xf numFmtId="0" fontId="8" fillId="0" borderId="0"/>
    <xf numFmtId="0" fontId="9" fillId="0" borderId="0"/>
    <xf numFmtId="165" fontId="10" fillId="0" borderId="0" applyFont="0" applyFill="0" applyBorder="0" applyAlignment="0" applyProtection="0"/>
    <xf numFmtId="0" fontId="8" fillId="0" borderId="0"/>
    <xf numFmtId="0" fontId="10" fillId="0" borderId="0"/>
    <xf numFmtId="0" fontId="8" fillId="0" borderId="0"/>
    <xf numFmtId="166" fontId="10" fillId="0" borderId="0" applyFont="0" applyFill="0" applyBorder="0" applyAlignment="0" applyProtection="0"/>
    <xf numFmtId="0" fontId="37" fillId="0" borderId="0">
      <alignment vertical="top"/>
    </xf>
    <xf numFmtId="0" fontId="40" fillId="0" borderId="0">
      <alignment vertical="top"/>
    </xf>
    <xf numFmtId="0" fontId="41" fillId="0" borderId="0">
      <alignment vertical="top"/>
    </xf>
  </cellStyleXfs>
  <cellXfs count="326">
    <xf numFmtId="0" fontId="0" fillId="0" borderId="0" xfId="0"/>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0" fillId="0" borderId="1" xfId="0" applyBorder="1"/>
    <xf numFmtId="0" fontId="0" fillId="0" borderId="13" xfId="0" applyBorder="1"/>
    <xf numFmtId="0" fontId="0" fillId="0" borderId="15" xfId="0" applyBorder="1"/>
    <xf numFmtId="0" fontId="0" fillId="0" borderId="16" xfId="0" applyBorder="1"/>
    <xf numFmtId="0" fontId="0" fillId="0" borderId="12" xfId="0" applyBorder="1"/>
    <xf numFmtId="0" fontId="0" fillId="0" borderId="14" xfId="0" applyBorder="1"/>
    <xf numFmtId="0" fontId="0" fillId="0" borderId="1" xfId="0" applyFont="1" applyBorder="1" applyAlignment="1">
      <alignment vertical="center" wrapText="1"/>
    </xf>
    <xf numFmtId="0" fontId="0" fillId="0" borderId="12" xfId="0" applyFont="1" applyBorder="1" applyAlignment="1">
      <alignment vertical="center" wrapText="1"/>
    </xf>
    <xf numFmtId="0" fontId="0" fillId="0" borderId="14" xfId="0" applyFont="1" applyBorder="1" applyAlignment="1">
      <alignment vertical="center" wrapText="1"/>
    </xf>
    <xf numFmtId="0" fontId="0" fillId="0" borderId="15" xfId="0" applyFont="1" applyBorder="1" applyAlignment="1">
      <alignment vertical="center" wrapText="1"/>
    </xf>
    <xf numFmtId="0" fontId="0" fillId="0" borderId="16" xfId="0" applyFont="1" applyBorder="1" applyAlignment="1">
      <alignment vertical="center" wrapText="1"/>
    </xf>
    <xf numFmtId="0" fontId="0" fillId="0" borderId="24" xfId="0" applyFont="1" applyBorder="1" applyAlignment="1">
      <alignment vertical="center" wrapText="1"/>
    </xf>
    <xf numFmtId="0" fontId="0" fillId="0" borderId="6" xfId="0" applyFont="1" applyBorder="1" applyAlignment="1">
      <alignment vertical="center" wrapText="1"/>
    </xf>
    <xf numFmtId="0" fontId="0" fillId="0" borderId="25" xfId="0" applyFont="1" applyBorder="1" applyAlignment="1">
      <alignment vertical="center" wrapText="1"/>
    </xf>
    <xf numFmtId="0" fontId="2" fillId="2" borderId="2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0" fillId="0" borderId="10" xfId="0" applyBorder="1" applyAlignment="1">
      <alignment vertical="center"/>
    </xf>
    <xf numFmtId="0" fontId="0" fillId="0" borderId="11" xfId="0" applyBorder="1" applyAlignment="1">
      <alignment vertical="center"/>
    </xf>
    <xf numFmtId="0" fontId="0" fillId="0" borderId="1" xfId="0" applyBorder="1" applyAlignment="1">
      <alignment vertical="center"/>
    </xf>
    <xf numFmtId="0" fontId="0" fillId="0" borderId="13" xfId="0" applyBorder="1" applyAlignment="1">
      <alignment vertical="center"/>
    </xf>
    <xf numFmtId="0" fontId="0" fillId="0" borderId="1" xfId="0" applyBorder="1" applyAlignment="1">
      <alignment vertical="center" wrapText="1"/>
    </xf>
    <xf numFmtId="0" fontId="2" fillId="0" borderId="0" xfId="0" applyFont="1" applyBorder="1" applyAlignment="1">
      <alignment horizontal="center" vertical="center"/>
    </xf>
    <xf numFmtId="0" fontId="1" fillId="0" borderId="0" xfId="0" applyFont="1"/>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1" fillId="0" borderId="0" xfId="0" applyFont="1" applyBorder="1" applyAlignment="1"/>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0" fillId="0" borderId="1" xfId="0" applyBorder="1" applyAlignment="1">
      <alignment wrapText="1"/>
    </xf>
    <xf numFmtId="0" fontId="0" fillId="0" borderId="13" xfId="0" applyBorder="1" applyAlignment="1">
      <alignment wrapText="1"/>
    </xf>
    <xf numFmtId="0" fontId="0" fillId="0" borderId="15" xfId="0" applyBorder="1" applyAlignment="1">
      <alignment wrapText="1"/>
    </xf>
    <xf numFmtId="0" fontId="0" fillId="0" borderId="16" xfId="0" applyBorder="1" applyAlignment="1">
      <alignment wrapText="1"/>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2" fillId="0" borderId="28" xfId="0" applyFont="1" applyBorder="1" applyAlignment="1">
      <alignment horizontal="left" vertical="center"/>
    </xf>
    <xf numFmtId="0" fontId="2" fillId="0" borderId="30" xfId="0" applyFont="1" applyBorder="1" applyAlignment="1">
      <alignment horizontal="left" vertical="center"/>
    </xf>
    <xf numFmtId="0" fontId="0" fillId="0" borderId="6" xfId="0" applyBorder="1" applyAlignment="1">
      <alignment vertical="center"/>
    </xf>
    <xf numFmtId="0" fontId="0" fillId="0" borderId="25" xfId="0" applyBorder="1" applyAlignment="1">
      <alignmen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1" xfId="0" applyFont="1" applyBorder="1" applyAlignment="1">
      <alignment horizontal="center" vertical="center" wrapText="1"/>
    </xf>
    <xf numFmtId="165" fontId="0" fillId="0" borderId="0" xfId="4" applyFont="1"/>
    <xf numFmtId="165" fontId="11" fillId="0" borderId="2" xfId="4" applyFont="1" applyBorder="1" applyAlignment="1">
      <alignment horizontal="center" vertical="center"/>
    </xf>
    <xf numFmtId="165" fontId="11" fillId="0" borderId="1" xfId="4" applyFont="1" applyBorder="1" applyAlignment="1">
      <alignment horizontal="center" vertical="center"/>
    </xf>
    <xf numFmtId="165" fontId="11" fillId="0" borderId="2" xfId="4" applyFont="1" applyFill="1" applyBorder="1" applyAlignment="1">
      <alignment horizontal="center" vertical="center"/>
    </xf>
    <xf numFmtId="165" fontId="11" fillId="0" borderId="1" xfId="4" applyFont="1" applyFill="1" applyBorder="1" applyAlignment="1">
      <alignment horizontal="center" vertical="center"/>
    </xf>
    <xf numFmtId="0" fontId="5" fillId="2" borderId="10" xfId="0" applyFont="1" applyFill="1" applyBorder="1" applyAlignment="1">
      <alignment horizontal="center" vertical="center" wrapText="1"/>
    </xf>
    <xf numFmtId="0" fontId="11" fillId="0" borderId="12" xfId="0" applyFont="1" applyBorder="1" applyAlignment="1">
      <alignment horizontal="center" vertical="center"/>
    </xf>
    <xf numFmtId="0" fontId="11" fillId="0" borderId="14" xfId="0" applyFont="1" applyBorder="1" applyAlignment="1">
      <alignment horizontal="center" vertical="center"/>
    </xf>
    <xf numFmtId="165" fontId="11" fillId="0" borderId="1" xfId="4" applyNumberFormat="1" applyFont="1" applyFill="1" applyBorder="1"/>
    <xf numFmtId="0" fontId="11" fillId="0" borderId="1" xfId="0" quotePrefix="1" applyFont="1" applyBorder="1" applyAlignment="1">
      <alignment horizontal="center" vertical="center"/>
    </xf>
    <xf numFmtId="0" fontId="11" fillId="0" borderId="1" xfId="0" applyFont="1" applyBorder="1"/>
    <xf numFmtId="165" fontId="11" fillId="0" borderId="1" xfId="4" applyFont="1" applyBorder="1"/>
    <xf numFmtId="165" fontId="11" fillId="0" borderId="13" xfId="4" applyFont="1" applyBorder="1"/>
    <xf numFmtId="165" fontId="11" fillId="0" borderId="1" xfId="4" applyFont="1" applyFill="1" applyBorder="1"/>
    <xf numFmtId="165" fontId="11" fillId="0" borderId="6" xfId="4" applyFont="1" applyBorder="1"/>
    <xf numFmtId="0" fontId="11" fillId="0" borderId="15" xfId="0" applyFont="1" applyBorder="1"/>
    <xf numFmtId="165" fontId="11" fillId="0" borderId="15" xfId="4" applyFont="1" applyBorder="1"/>
    <xf numFmtId="165" fontId="11" fillId="0" borderId="16" xfId="4" applyFont="1" applyBorder="1"/>
    <xf numFmtId="0" fontId="11" fillId="0" borderId="15" xfId="0" applyFont="1" applyBorder="1" applyAlignment="1">
      <alignment horizontal="center" vertical="center"/>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4" fillId="0" borderId="0" xfId="0" applyFont="1" applyAlignment="1">
      <alignment horizontal="center"/>
    </xf>
    <xf numFmtId="0" fontId="0" fillId="0" borderId="0" xfId="0" applyAlignment="1"/>
    <xf numFmtId="0" fontId="4" fillId="0" borderId="0" xfId="0" applyFont="1" applyAlignment="1"/>
    <xf numFmtId="0" fontId="4" fillId="3"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Font="1" applyBorder="1" applyAlignment="1">
      <alignment horizontal="left"/>
    </xf>
    <xf numFmtId="164" fontId="10" fillId="0" borderId="1" xfId="4" quotePrefix="1" applyNumberFormat="1" applyFont="1" applyBorder="1" applyAlignment="1">
      <alignment horizontal="center"/>
    </xf>
    <xf numFmtId="164" fontId="0" fillId="0" borderId="1" xfId="4" applyNumberFormat="1" applyFont="1" applyBorder="1"/>
    <xf numFmtId="164" fontId="0" fillId="0" borderId="1" xfId="0" applyNumberFormat="1" applyBorder="1"/>
    <xf numFmtId="0" fontId="8" fillId="0" borderId="0" xfId="5"/>
    <xf numFmtId="0" fontId="8" fillId="5" borderId="0" xfId="5" applyFill="1" applyBorder="1"/>
    <xf numFmtId="0" fontId="8" fillId="7" borderId="0" xfId="5" applyFill="1" applyBorder="1"/>
    <xf numFmtId="0" fontId="8" fillId="5" borderId="0" xfId="5" applyFill="1"/>
    <xf numFmtId="0" fontId="18" fillId="6" borderId="7" xfId="5" applyFont="1" applyFill="1" applyBorder="1" applyAlignment="1">
      <alignment vertical="center" wrapText="1"/>
    </xf>
    <xf numFmtId="0" fontId="22" fillId="6" borderId="7" xfId="5" applyFont="1" applyFill="1" applyBorder="1" applyAlignment="1">
      <alignment horizontal="center" vertical="center" wrapText="1"/>
    </xf>
    <xf numFmtId="0" fontId="22" fillId="6" borderId="39" xfId="5" applyFont="1" applyFill="1" applyBorder="1" applyAlignment="1">
      <alignment horizontal="center" vertical="center" wrapText="1"/>
    </xf>
    <xf numFmtId="0" fontId="22" fillId="6" borderId="24" xfId="5" applyFont="1" applyFill="1" applyBorder="1" applyAlignment="1">
      <alignment horizontal="center" vertical="center" wrapText="1"/>
    </xf>
    <xf numFmtId="0" fontId="22" fillId="6" borderId="6" xfId="5" applyFont="1" applyFill="1" applyBorder="1" applyAlignment="1">
      <alignment horizontal="center" vertical="center" wrapText="1"/>
    </xf>
    <xf numFmtId="0" fontId="11" fillId="0" borderId="2" xfId="0" applyFont="1" applyFill="1" applyBorder="1" applyAlignment="1">
      <alignment horizontal="center" vertical="center"/>
    </xf>
    <xf numFmtId="0" fontId="19" fillId="4" borderId="40" xfId="5" applyFont="1" applyFill="1" applyBorder="1" applyAlignment="1">
      <alignment vertical="center" wrapText="1"/>
    </xf>
    <xf numFmtId="0" fontId="23" fillId="5" borderId="40" xfId="6" applyFont="1" applyFill="1" applyBorder="1" applyAlignment="1">
      <alignment vertical="center"/>
    </xf>
    <xf numFmtId="0" fontId="23" fillId="5" borderId="40" xfId="6" applyFont="1" applyFill="1" applyBorder="1" applyAlignment="1">
      <alignment horizontal="center" vertical="center" wrapText="1"/>
    </xf>
    <xf numFmtId="0" fontId="26" fillId="8" borderId="40" xfId="5" applyFont="1" applyFill="1" applyBorder="1" applyAlignment="1">
      <alignment horizontal="center" vertical="center" wrapText="1"/>
    </xf>
    <xf numFmtId="0" fontId="27" fillId="8" borderId="40" xfId="5" applyFont="1" applyFill="1" applyBorder="1" applyAlignment="1">
      <alignment horizontal="center" vertical="center" wrapText="1"/>
    </xf>
    <xf numFmtId="0" fontId="19" fillId="5" borderId="40" xfId="0" applyFont="1" applyFill="1" applyBorder="1" applyAlignment="1">
      <alignment horizontal="center" vertical="top" wrapText="1"/>
    </xf>
    <xf numFmtId="0" fontId="8" fillId="0" borderId="40" xfId="5" applyBorder="1"/>
    <xf numFmtId="0" fontId="8" fillId="5" borderId="40" xfId="5" applyFill="1" applyBorder="1"/>
    <xf numFmtId="0" fontId="28" fillId="5" borderId="40" xfId="0" applyFont="1" applyFill="1" applyBorder="1" applyAlignment="1">
      <alignment horizontal="center" vertical="top" wrapText="1"/>
    </xf>
    <xf numFmtId="0" fontId="19" fillId="5" borderId="40" xfId="0" applyFont="1" applyFill="1" applyBorder="1" applyAlignment="1">
      <alignment horizontal="center" vertical="top"/>
    </xf>
    <xf numFmtId="0" fontId="29" fillId="5" borderId="40" xfId="5" applyFont="1" applyFill="1" applyBorder="1" applyAlignment="1">
      <alignment horizontal="center" vertical="top" wrapText="1"/>
    </xf>
    <xf numFmtId="9" fontId="29" fillId="5" borderId="40" xfId="5" applyNumberFormat="1" applyFont="1" applyFill="1" applyBorder="1" applyAlignment="1">
      <alignment horizontal="center" vertical="top" wrapText="1"/>
    </xf>
    <xf numFmtId="4" fontId="29" fillId="5" borderId="40" xfId="5" applyNumberFormat="1" applyFont="1" applyFill="1" applyBorder="1" applyAlignment="1">
      <alignment horizontal="center" vertical="top" wrapText="1"/>
    </xf>
    <xf numFmtId="0" fontId="30" fillId="11" borderId="40" xfId="5" applyFont="1" applyFill="1" applyBorder="1" applyAlignment="1">
      <alignment horizontal="center" vertical="top" wrapText="1"/>
    </xf>
    <xf numFmtId="0" fontId="21" fillId="5" borderId="40" xfId="0" applyFont="1" applyFill="1" applyBorder="1" applyAlignment="1">
      <alignment vertical="top" wrapText="1"/>
    </xf>
    <xf numFmtId="0" fontId="31" fillId="5" borderId="40" xfId="0" applyFont="1" applyFill="1" applyBorder="1" applyAlignment="1">
      <alignment horizontal="justify" vertical="top" wrapText="1"/>
    </xf>
    <xf numFmtId="0" fontId="31" fillId="5" borderId="40" xfId="0" applyFont="1" applyFill="1" applyBorder="1" applyAlignment="1">
      <alignment horizontal="center" vertical="top" wrapText="1"/>
    </xf>
    <xf numFmtId="0" fontId="19" fillId="10" borderId="40" xfId="0" applyFont="1" applyFill="1" applyBorder="1" applyAlignment="1">
      <alignment horizontal="center" vertical="top"/>
    </xf>
    <xf numFmtId="4" fontId="19" fillId="5" borderId="40" xfId="5" applyNumberFormat="1" applyFont="1" applyFill="1" applyBorder="1" applyAlignment="1">
      <alignment horizontal="center" vertical="top" wrapText="1"/>
    </xf>
    <xf numFmtId="0" fontId="32" fillId="5" borderId="40" xfId="0" applyFont="1" applyFill="1" applyBorder="1" applyAlignment="1">
      <alignment horizontal="center" vertical="top" wrapText="1"/>
    </xf>
    <xf numFmtId="0" fontId="33" fillId="5" borderId="40" xfId="0" applyFont="1" applyFill="1" applyBorder="1" applyAlignment="1">
      <alignment horizontal="center" vertical="top"/>
    </xf>
    <xf numFmtId="0" fontId="33" fillId="10" borderId="40" xfId="0" applyFont="1" applyFill="1" applyBorder="1" applyAlignment="1">
      <alignment horizontal="center" vertical="top"/>
    </xf>
    <xf numFmtId="0" fontId="34" fillId="5" borderId="40" xfId="5" applyFont="1" applyFill="1" applyBorder="1" applyAlignment="1">
      <alignment horizontal="center" vertical="top" wrapText="1"/>
    </xf>
    <xf numFmtId="9" fontId="34" fillId="5" borderId="40" xfId="5" applyNumberFormat="1" applyFont="1" applyFill="1" applyBorder="1" applyAlignment="1">
      <alignment horizontal="center" vertical="top" wrapText="1"/>
    </xf>
    <xf numFmtId="4" fontId="34" fillId="5" borderId="40" xfId="5" applyNumberFormat="1" applyFont="1" applyFill="1" applyBorder="1" applyAlignment="1">
      <alignment vertical="top" wrapText="1"/>
    </xf>
    <xf numFmtId="0" fontId="33" fillId="5" borderId="40" xfId="7" applyFont="1" applyFill="1" applyBorder="1" applyAlignment="1">
      <alignment horizontal="justify" vertical="top" wrapText="1"/>
    </xf>
    <xf numFmtId="3" fontId="34" fillId="5" borderId="40" xfId="5" applyNumberFormat="1" applyFont="1" applyFill="1" applyBorder="1" applyAlignment="1">
      <alignment horizontal="center" vertical="top" wrapText="1"/>
    </xf>
    <xf numFmtId="3" fontId="35" fillId="5" borderId="40" xfId="5" applyNumberFormat="1" applyFont="1" applyFill="1" applyBorder="1" applyAlignment="1">
      <alignment horizontal="center" vertical="top" wrapText="1"/>
    </xf>
    <xf numFmtId="3" fontId="33" fillId="5" borderId="40" xfId="0" applyNumberFormat="1" applyFont="1" applyFill="1" applyBorder="1" applyAlignment="1">
      <alignment horizontal="center" vertical="top"/>
    </xf>
    <xf numFmtId="9" fontId="33" fillId="5" borderId="40" xfId="5" applyNumberFormat="1" applyFont="1" applyFill="1" applyBorder="1" applyAlignment="1">
      <alignment horizontal="center" vertical="top" wrapText="1"/>
    </xf>
    <xf numFmtId="0" fontId="0" fillId="0" borderId="17" xfId="0" applyBorder="1"/>
    <xf numFmtId="165" fontId="0" fillId="12" borderId="48" xfId="4" applyFont="1" applyFill="1" applyBorder="1"/>
    <xf numFmtId="165" fontId="0" fillId="0" borderId="2" xfId="4" applyFont="1" applyFill="1" applyBorder="1" applyAlignment="1">
      <alignment horizontal="center"/>
    </xf>
    <xf numFmtId="165" fontId="0" fillId="0" borderId="37" xfId="4" applyFont="1" applyFill="1" applyBorder="1"/>
    <xf numFmtId="165" fontId="0" fillId="0" borderId="2" xfId="4" applyFont="1" applyBorder="1"/>
    <xf numFmtId="165" fontId="4" fillId="2" borderId="40" xfId="4" applyFont="1" applyFill="1" applyBorder="1" applyAlignment="1">
      <alignment horizontal="center" vertical="center" wrapText="1"/>
    </xf>
    <xf numFmtId="165" fontId="4" fillId="11" borderId="40" xfId="4" applyFont="1" applyFill="1" applyBorder="1"/>
    <xf numFmtId="165" fontId="0" fillId="0" borderId="43" xfId="4" applyFont="1" applyBorder="1"/>
    <xf numFmtId="165" fontId="0" fillId="0" borderId="45" xfId="4" applyFont="1" applyBorder="1"/>
    <xf numFmtId="0" fontId="38" fillId="0" borderId="31" xfId="0" applyFont="1" applyFill="1" applyBorder="1" applyAlignment="1">
      <alignment horizontal="center" vertical="center" textRotation="90"/>
    </xf>
    <xf numFmtId="165" fontId="0" fillId="0" borderId="10" xfId="4" applyFont="1" applyFill="1" applyBorder="1" applyAlignment="1">
      <alignment horizontal="center"/>
    </xf>
    <xf numFmtId="0" fontId="41" fillId="0" borderId="0" xfId="11">
      <alignment vertical="top"/>
    </xf>
    <xf numFmtId="165" fontId="0" fillId="0" borderId="42" xfId="4" applyFont="1" applyFill="1" applyBorder="1"/>
    <xf numFmtId="165" fontId="4" fillId="11" borderId="13" xfId="4" applyFont="1" applyFill="1" applyBorder="1"/>
    <xf numFmtId="0" fontId="0" fillId="0" borderId="46" xfId="0" applyBorder="1"/>
    <xf numFmtId="165" fontId="0" fillId="0" borderId="47" xfId="4" applyFont="1" applyBorder="1"/>
    <xf numFmtId="1" fontId="47" fillId="0" borderId="0" xfId="11" applyNumberFormat="1" applyFont="1" applyAlignment="1">
      <alignment horizontal="right" vertical="top"/>
    </xf>
    <xf numFmtId="0" fontId="0" fillId="0" borderId="0" xfId="0" applyAlignment="1">
      <alignment vertical="center"/>
    </xf>
    <xf numFmtId="0" fontId="0" fillId="0" borderId="0" xfId="0" applyAlignment="1">
      <alignment horizontal="center"/>
    </xf>
    <xf numFmtId="0" fontId="11" fillId="0" borderId="24" xfId="0" applyFont="1" applyBorder="1" applyAlignment="1">
      <alignment horizontal="center" vertical="center"/>
    </xf>
    <xf numFmtId="165" fontId="11" fillId="0" borderId="47" xfId="4" applyFont="1" applyBorder="1"/>
    <xf numFmtId="0" fontId="11" fillId="0" borderId="47" xfId="0" applyFont="1" applyBorder="1" applyAlignment="1">
      <alignment horizontal="center" vertical="center"/>
    </xf>
    <xf numFmtId="164" fontId="0" fillId="0" borderId="0" xfId="0" applyNumberFormat="1"/>
    <xf numFmtId="13" fontId="0" fillId="0" borderId="0" xfId="0" applyNumberFormat="1" applyAlignment="1">
      <alignment vertical="center"/>
    </xf>
    <xf numFmtId="0" fontId="46" fillId="0" borderId="0" xfId="11" applyFont="1" applyAlignment="1">
      <alignment horizontal="left" vertical="top" wrapText="1" readingOrder="1"/>
    </xf>
    <xf numFmtId="3" fontId="46" fillId="0" borderId="0" xfId="11" applyNumberFormat="1" applyFont="1" applyAlignment="1">
      <alignment horizontal="left" vertical="top"/>
    </xf>
    <xf numFmtId="3" fontId="46" fillId="0" borderId="0" xfId="11" applyNumberFormat="1" applyFont="1" applyAlignment="1">
      <alignment horizontal="center" vertical="top"/>
    </xf>
    <xf numFmtId="169" fontId="54" fillId="0" borderId="0" xfId="11" applyNumberFormat="1" applyFont="1" applyAlignment="1">
      <alignment horizontal="right" vertical="top"/>
    </xf>
    <xf numFmtId="4" fontId="54" fillId="0" borderId="0" xfId="11" applyNumberFormat="1" applyFont="1" applyAlignment="1">
      <alignment horizontal="right" vertical="top"/>
    </xf>
    <xf numFmtId="0" fontId="47" fillId="0" borderId="0" xfId="11" applyFont="1" applyAlignment="1">
      <alignment horizontal="center" vertical="top" wrapText="1" readingOrder="1"/>
    </xf>
    <xf numFmtId="4" fontId="57" fillId="0" borderId="0" xfId="11" applyNumberFormat="1" applyFont="1" applyAlignment="1">
      <alignment horizontal="right" vertical="top"/>
    </xf>
    <xf numFmtId="4" fontId="58" fillId="0" borderId="0" xfId="11" applyNumberFormat="1" applyFont="1" applyAlignment="1">
      <alignment horizontal="right" vertical="top"/>
    </xf>
    <xf numFmtId="0" fontId="51" fillId="0" borderId="0" xfId="11" applyFont="1" applyAlignment="1">
      <alignment horizontal="left" vertical="top" wrapText="1" readingOrder="1"/>
    </xf>
    <xf numFmtId="0" fontId="54" fillId="0" borderId="0" xfId="11" applyFont="1" applyAlignment="1">
      <alignment horizontal="left" vertical="top"/>
    </xf>
    <xf numFmtId="0" fontId="51" fillId="0" borderId="0" xfId="11" applyFont="1" applyAlignment="1">
      <alignment horizontal="center" vertical="top" wrapText="1" readingOrder="1"/>
    </xf>
    <xf numFmtId="0" fontId="62" fillId="0" borderId="0" xfId="11" applyFont="1" applyAlignment="1">
      <alignment horizontal="left" vertical="top"/>
    </xf>
    <xf numFmtId="0" fontId="44" fillId="0" borderId="0" xfId="11" applyFont="1" applyAlignment="1">
      <alignment horizontal="left" vertical="top" wrapText="1" readingOrder="1"/>
    </xf>
    <xf numFmtId="0" fontId="41" fillId="0" borderId="0" xfId="11" applyFont="1" applyAlignment="1">
      <alignment horizontal="left" vertical="top"/>
    </xf>
    <xf numFmtId="0" fontId="46" fillId="0" borderId="0" xfId="11" applyFont="1" applyAlignment="1">
      <alignment horizontal="center" vertical="top" wrapText="1" readingOrder="1"/>
    </xf>
    <xf numFmtId="0" fontId="41" fillId="0" borderId="0" xfId="11" applyFont="1" applyAlignment="1">
      <alignment horizontal="left" vertical="top" wrapText="1" readingOrder="1"/>
    </xf>
    <xf numFmtId="0" fontId="8" fillId="0" borderId="0" xfId="5" applyFill="1" applyBorder="1"/>
    <xf numFmtId="0" fontId="21" fillId="14" borderId="40" xfId="5" applyFont="1" applyFill="1" applyBorder="1" applyAlignment="1">
      <alignment horizontal="left" vertical="center" wrapText="1"/>
    </xf>
    <xf numFmtId="0" fontId="23" fillId="10" borderId="40" xfId="6" applyFont="1" applyFill="1" applyBorder="1" applyAlignment="1">
      <alignment vertical="center"/>
    </xf>
    <xf numFmtId="0" fontId="25" fillId="5" borderId="40" xfId="6" applyFont="1" applyFill="1" applyBorder="1" applyAlignment="1">
      <alignment horizontal="center" vertical="center"/>
    </xf>
    <xf numFmtId="0" fontId="30" fillId="3" borderId="40" xfId="5" applyFont="1" applyFill="1" applyBorder="1" applyAlignment="1">
      <alignment horizontal="center" vertical="center" wrapText="1"/>
    </xf>
    <xf numFmtId="166" fontId="33" fillId="5" borderId="40" xfId="8" applyFont="1" applyFill="1" applyBorder="1" applyAlignment="1">
      <alignment horizontal="left" vertical="top" wrapText="1"/>
    </xf>
    <xf numFmtId="0" fontId="34" fillId="10" borderId="40" xfId="5" applyFont="1" applyFill="1" applyBorder="1" applyAlignment="1">
      <alignment horizontal="center" vertical="top" wrapText="1"/>
    </xf>
    <xf numFmtId="0" fontId="36" fillId="8" borderId="40" xfId="5" applyFont="1" applyFill="1" applyBorder="1" applyAlignment="1">
      <alignment horizontal="center"/>
    </xf>
    <xf numFmtId="3" fontId="8" fillId="0" borderId="0" xfId="5" applyNumberFormat="1"/>
    <xf numFmtId="4" fontId="51" fillId="0" borderId="51" xfId="11" applyNumberFormat="1" applyFont="1" applyBorder="1" applyAlignment="1">
      <alignment horizontal="right" vertical="top"/>
    </xf>
    <xf numFmtId="0" fontId="3" fillId="0" borderId="8" xfId="0" applyFont="1" applyBorder="1" applyAlignment="1">
      <alignment horizontal="center" vertical="center"/>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2" fillId="0" borderId="28" xfId="0" applyFont="1" applyBorder="1" applyAlignment="1">
      <alignment horizontal="left" vertical="center"/>
    </xf>
    <xf numFmtId="0" fontId="28" fillId="5" borderId="41" xfId="0" applyFont="1" applyFill="1" applyBorder="1" applyAlignment="1">
      <alignment horizontal="center" vertical="top" wrapText="1"/>
    </xf>
    <xf numFmtId="0" fontId="28" fillId="5" borderId="30" xfId="0" applyFont="1" applyFill="1" applyBorder="1" applyAlignment="1">
      <alignment horizontal="center" vertical="top" wrapText="1"/>
    </xf>
    <xf numFmtId="0" fontId="28" fillId="5" borderId="28" xfId="0" applyFont="1" applyFill="1" applyBorder="1" applyAlignment="1">
      <alignment horizontal="center" vertical="top" wrapText="1"/>
    </xf>
    <xf numFmtId="0" fontId="36" fillId="8" borderId="40" xfId="5" applyFont="1" applyFill="1" applyBorder="1" applyAlignment="1">
      <alignment horizontal="left"/>
    </xf>
    <xf numFmtId="0" fontId="22" fillId="6" borderId="36" xfId="5" applyFont="1" applyFill="1" applyBorder="1" applyAlignment="1">
      <alignment horizontal="center" vertical="center" wrapText="1"/>
    </xf>
    <xf numFmtId="0" fontId="22" fillId="6" borderId="37" xfId="5" applyFont="1" applyFill="1" applyBorder="1" applyAlignment="1">
      <alignment horizontal="center" vertical="center" wrapText="1"/>
    </xf>
    <xf numFmtId="0" fontId="22" fillId="6" borderId="38" xfId="5" applyFont="1" applyFill="1" applyBorder="1" applyAlignment="1">
      <alignment horizontal="center" vertical="center" wrapText="1"/>
    </xf>
    <xf numFmtId="0" fontId="28" fillId="5" borderId="41" xfId="0" applyFont="1" applyFill="1" applyBorder="1" applyAlignment="1">
      <alignment horizontal="justify" vertical="top" wrapText="1"/>
    </xf>
    <xf numFmtId="0" fontId="28" fillId="5" borderId="30" xfId="0" applyFont="1" applyFill="1" applyBorder="1" applyAlignment="1">
      <alignment horizontal="justify" vertical="top" wrapText="1"/>
    </xf>
    <xf numFmtId="0" fontId="28" fillId="5" borderId="28" xfId="0" applyFont="1" applyFill="1" applyBorder="1" applyAlignment="1">
      <alignment horizontal="justify" vertical="top" wrapText="1"/>
    </xf>
    <xf numFmtId="0" fontId="20" fillId="14" borderId="41" xfId="5" applyFont="1" applyFill="1" applyBorder="1" applyAlignment="1">
      <alignment horizontal="left" vertical="center" wrapText="1"/>
    </xf>
    <xf numFmtId="0" fontId="20" fillId="14" borderId="30" xfId="5" applyFont="1" applyFill="1" applyBorder="1" applyAlignment="1">
      <alignment horizontal="left" vertical="center" wrapText="1"/>
    </xf>
    <xf numFmtId="0" fontId="15" fillId="9" borderId="40" xfId="5" applyFont="1" applyFill="1" applyBorder="1" applyAlignment="1">
      <alignment horizontal="left" vertical="top" wrapText="1"/>
    </xf>
    <xf numFmtId="0" fontId="15" fillId="9" borderId="41" xfId="0" applyFont="1" applyFill="1" applyBorder="1" applyAlignment="1">
      <alignment horizontal="left" vertical="top" wrapText="1"/>
    </xf>
    <xf numFmtId="0" fontId="15" fillId="9" borderId="30" xfId="0" applyFont="1" applyFill="1" applyBorder="1" applyAlignment="1">
      <alignment horizontal="left" vertical="top" wrapText="1"/>
    </xf>
    <xf numFmtId="0" fontId="15" fillId="9" borderId="28" xfId="0" applyFont="1" applyFill="1" applyBorder="1" applyAlignment="1">
      <alignment horizontal="left" vertical="top" wrapText="1"/>
    </xf>
    <xf numFmtId="0" fontId="15" fillId="9" borderId="40" xfId="5" applyFont="1" applyFill="1" applyBorder="1" applyAlignment="1">
      <alignment horizontal="left" vertical="center" wrapText="1"/>
    </xf>
    <xf numFmtId="0" fontId="20" fillId="4" borderId="41" xfId="5" applyFont="1" applyFill="1" applyBorder="1" applyAlignment="1">
      <alignment horizontal="center" vertical="center" wrapText="1"/>
    </xf>
    <xf numFmtId="0" fontId="20" fillId="4" borderId="30" xfId="5" applyFont="1" applyFill="1" applyBorder="1" applyAlignment="1">
      <alignment horizontal="center" vertical="center" wrapText="1"/>
    </xf>
    <xf numFmtId="0" fontId="20" fillId="4" borderId="28" xfId="5" applyFont="1" applyFill="1" applyBorder="1" applyAlignment="1">
      <alignment horizontal="center" vertical="center" wrapText="1"/>
    </xf>
    <xf numFmtId="0" fontId="63" fillId="8" borderId="40" xfId="5" applyFont="1" applyFill="1" applyBorder="1" applyAlignment="1">
      <alignment horizontal="left" vertical="center" wrapText="1"/>
    </xf>
    <xf numFmtId="0" fontId="19" fillId="5" borderId="40" xfId="5" applyFont="1" applyFill="1" applyBorder="1" applyAlignment="1">
      <alignment horizontal="left" vertical="center" wrapText="1"/>
    </xf>
    <xf numFmtId="0" fontId="15" fillId="5" borderId="41" xfId="0" applyFont="1" applyFill="1" applyBorder="1" applyAlignment="1">
      <alignment horizontal="left" vertical="top" wrapText="1"/>
    </xf>
    <xf numFmtId="0" fontId="15" fillId="5" borderId="30" xfId="0" applyFont="1" applyFill="1" applyBorder="1" applyAlignment="1">
      <alignment horizontal="left" vertical="top" wrapText="1"/>
    </xf>
    <xf numFmtId="0" fontId="15" fillId="5" borderId="28" xfId="0" applyFont="1" applyFill="1" applyBorder="1" applyAlignment="1">
      <alignment horizontal="left" vertical="top" wrapText="1"/>
    </xf>
    <xf numFmtId="0" fontId="15" fillId="5" borderId="41" xfId="0" applyFont="1" applyFill="1" applyBorder="1" applyAlignment="1">
      <alignment horizontal="justify" vertical="justify" wrapText="1"/>
    </xf>
    <xf numFmtId="0" fontId="15" fillId="5" borderId="30" xfId="0" applyFont="1" applyFill="1" applyBorder="1" applyAlignment="1">
      <alignment horizontal="justify" vertical="justify" wrapText="1"/>
    </xf>
    <xf numFmtId="0" fontId="15" fillId="5" borderId="28" xfId="0" applyFont="1" applyFill="1" applyBorder="1" applyAlignment="1">
      <alignment horizontal="justify" vertical="justify" wrapText="1"/>
    </xf>
    <xf numFmtId="0" fontId="19" fillId="5" borderId="41" xfId="5" applyFont="1" applyFill="1" applyBorder="1" applyAlignment="1">
      <alignment horizontal="left" vertical="top" wrapText="1"/>
    </xf>
    <xf numFmtId="0" fontId="19" fillId="5" borderId="30" xfId="5" applyFont="1" applyFill="1" applyBorder="1" applyAlignment="1">
      <alignment horizontal="left" vertical="top" wrapText="1"/>
    </xf>
    <xf numFmtId="0" fontId="19" fillId="5" borderId="28" xfId="5" applyFont="1" applyFill="1" applyBorder="1" applyAlignment="1">
      <alignment horizontal="left" vertical="top" wrapText="1"/>
    </xf>
    <xf numFmtId="0" fontId="16" fillId="0" borderId="40" xfId="5" applyFont="1" applyBorder="1" applyAlignment="1">
      <alignment horizontal="left" vertical="top" wrapText="1"/>
    </xf>
    <xf numFmtId="0" fontId="14" fillId="5" borderId="41" xfId="0" applyFont="1" applyFill="1" applyBorder="1" applyAlignment="1">
      <alignment horizontal="justify" vertical="justify" wrapText="1"/>
    </xf>
    <xf numFmtId="0" fontId="14" fillId="5" borderId="30" xfId="0" applyFont="1" applyFill="1" applyBorder="1" applyAlignment="1">
      <alignment horizontal="justify" vertical="justify" wrapText="1"/>
    </xf>
    <xf numFmtId="0" fontId="14" fillId="5" borderId="28" xfId="0" applyFont="1" applyFill="1" applyBorder="1" applyAlignment="1">
      <alignment horizontal="justify" vertical="justify" wrapText="1"/>
    </xf>
    <xf numFmtId="0" fontId="14" fillId="0" borderId="40" xfId="5" applyFont="1" applyBorder="1" applyAlignment="1">
      <alignment horizontal="left" vertical="center" wrapText="1"/>
    </xf>
    <xf numFmtId="0" fontId="17" fillId="5" borderId="41" xfId="0" applyFont="1" applyFill="1" applyBorder="1" applyAlignment="1">
      <alignment horizontal="justify" vertical="justify" wrapText="1"/>
    </xf>
    <xf numFmtId="0" fontId="17" fillId="5" borderId="30" xfId="0" applyFont="1" applyFill="1" applyBorder="1" applyAlignment="1">
      <alignment horizontal="justify" vertical="justify" wrapText="1"/>
    </xf>
    <xf numFmtId="0" fontId="17" fillId="5" borderId="28" xfId="0" applyFont="1" applyFill="1" applyBorder="1" applyAlignment="1">
      <alignment horizontal="justify" vertical="justify" wrapText="1"/>
    </xf>
    <xf numFmtId="0" fontId="18" fillId="0" borderId="40" xfId="5" applyFont="1" applyBorder="1" applyAlignment="1">
      <alignment horizontal="left" vertical="top" wrapText="1"/>
    </xf>
    <xf numFmtId="0" fontId="14" fillId="5" borderId="40" xfId="0" applyFont="1" applyFill="1" applyBorder="1" applyAlignment="1">
      <alignment horizontal="justify" vertical="justify" wrapText="1"/>
    </xf>
    <xf numFmtId="0" fontId="12" fillId="4" borderId="6" xfId="0" applyFont="1" applyFill="1" applyBorder="1" applyAlignment="1">
      <alignment horizontal="center" vertical="center" wrapText="1"/>
    </xf>
    <xf numFmtId="0" fontId="13" fillId="13" borderId="40" xfId="5" applyFont="1" applyFill="1" applyBorder="1" applyAlignment="1">
      <alignment horizontal="center" vertical="center" wrapText="1"/>
    </xf>
    <xf numFmtId="0" fontId="14" fillId="5" borderId="40" xfId="0" applyFont="1" applyFill="1" applyBorder="1" applyAlignment="1">
      <alignment horizontal="left" vertical="center" wrapText="1"/>
    </xf>
    <xf numFmtId="0" fontId="14" fillId="0" borderId="40" xfId="5" applyFont="1" applyBorder="1" applyAlignment="1">
      <alignment horizontal="left" vertical="top" wrapText="1"/>
    </xf>
    <xf numFmtId="0" fontId="51" fillId="0" borderId="0" xfId="11" applyFont="1" applyAlignment="1">
      <alignment horizontal="right" vertical="top" wrapText="1" readingOrder="1"/>
    </xf>
    <xf numFmtId="4" fontId="54" fillId="0" borderId="0" xfId="11" applyNumberFormat="1" applyFont="1" applyAlignment="1">
      <alignment horizontal="right" vertical="top"/>
    </xf>
    <xf numFmtId="4" fontId="51" fillId="0" borderId="51" xfId="11" applyNumberFormat="1" applyFont="1" applyBorder="1" applyAlignment="1">
      <alignment horizontal="right" vertical="top"/>
    </xf>
    <xf numFmtId="169" fontId="54" fillId="0" borderId="0" xfId="11" applyNumberFormat="1" applyFont="1" applyAlignment="1">
      <alignment horizontal="right" vertical="top"/>
    </xf>
    <xf numFmtId="0" fontId="54" fillId="0" borderId="0" xfId="11" applyFont="1" applyAlignment="1">
      <alignment horizontal="left" vertical="top" wrapText="1"/>
    </xf>
    <xf numFmtId="0" fontId="52" fillId="0" borderId="0" xfId="11" applyFont="1" applyAlignment="1">
      <alignment horizontal="left" vertical="top" wrapText="1" readingOrder="1"/>
    </xf>
    <xf numFmtId="0" fontId="52" fillId="0" borderId="0" xfId="11" applyFont="1" applyAlignment="1">
      <alignment horizontal="center" vertical="top"/>
    </xf>
    <xf numFmtId="0" fontId="52" fillId="0" borderId="0" xfId="11" applyFont="1" applyAlignment="1">
      <alignment horizontal="left" vertical="top" wrapText="1"/>
    </xf>
    <xf numFmtId="0" fontId="54" fillId="0" borderId="0" xfId="11" applyFont="1" applyAlignment="1">
      <alignment horizontal="center" vertical="top" wrapText="1" readingOrder="1"/>
    </xf>
    <xf numFmtId="0" fontId="54" fillId="0" borderId="0" xfId="11" applyFont="1" applyAlignment="1">
      <alignment horizontal="left" vertical="top" wrapText="1" readingOrder="1"/>
    </xf>
    <xf numFmtId="0" fontId="46" fillId="0" borderId="0" xfId="11" applyFont="1" applyAlignment="1">
      <alignment horizontal="center" vertical="top"/>
    </xf>
    <xf numFmtId="0" fontId="51" fillId="0" borderId="0" xfId="11" applyFont="1" applyAlignment="1">
      <alignment horizontal="center" vertical="top"/>
    </xf>
    <xf numFmtId="169" fontId="53" fillId="0" borderId="0" xfId="11" applyNumberFormat="1" applyFont="1" applyAlignment="1">
      <alignment horizontal="left" vertical="top"/>
    </xf>
    <xf numFmtId="0" fontId="50" fillId="0" borderId="0" xfId="11" applyFont="1" applyAlignment="1">
      <alignment horizontal="center" vertical="top"/>
    </xf>
    <xf numFmtId="0" fontId="46" fillId="0" borderId="0" xfId="11" applyFont="1" applyAlignment="1">
      <alignment horizontal="left" vertical="top" wrapText="1" readingOrder="1"/>
    </xf>
    <xf numFmtId="168" fontId="46" fillId="0" borderId="0" xfId="11" applyNumberFormat="1" applyFont="1" applyAlignment="1">
      <alignment horizontal="left" vertical="top"/>
    </xf>
    <xf numFmtId="0" fontId="46" fillId="0" borderId="0" xfId="11" applyFont="1" applyAlignment="1">
      <alignment horizontal="left" vertical="top"/>
    </xf>
    <xf numFmtId="3" fontId="46" fillId="0" borderId="0" xfId="11" applyNumberFormat="1" applyFont="1" applyAlignment="1">
      <alignment horizontal="left" vertical="top"/>
    </xf>
    <xf numFmtId="3" fontId="46" fillId="0" borderId="0" xfId="11" applyNumberFormat="1" applyFont="1" applyAlignment="1">
      <alignment horizontal="center" vertical="top"/>
    </xf>
    <xf numFmtId="167" fontId="46" fillId="0" borderId="0" xfId="11" applyNumberFormat="1" applyFont="1" applyAlignment="1">
      <alignment horizontal="left" vertical="top"/>
    </xf>
    <xf numFmtId="4" fontId="58" fillId="0" borderId="0" xfId="11" applyNumberFormat="1" applyFont="1" applyAlignment="1">
      <alignment horizontal="right" vertical="top"/>
    </xf>
    <xf numFmtId="0" fontId="55" fillId="0" borderId="0" xfId="11" applyFont="1" applyAlignment="1">
      <alignment horizontal="left" vertical="top" wrapText="1" readingOrder="1"/>
    </xf>
    <xf numFmtId="0" fontId="55" fillId="0" borderId="0" xfId="11" applyFont="1" applyAlignment="1">
      <alignment horizontal="left" vertical="top" wrapText="1"/>
    </xf>
    <xf numFmtId="0" fontId="56" fillId="0" borderId="0" xfId="11" applyFont="1" applyAlignment="1">
      <alignment horizontal="left" vertical="top" wrapText="1"/>
    </xf>
    <xf numFmtId="4" fontId="57" fillId="0" borderId="0" xfId="11" applyNumberFormat="1" applyFont="1" applyAlignment="1">
      <alignment horizontal="right" vertical="top"/>
    </xf>
    <xf numFmtId="0" fontId="56" fillId="0" borderId="0" xfId="11" applyFont="1" applyAlignment="1">
      <alignment horizontal="left" vertical="top" wrapText="1" readingOrder="1"/>
    </xf>
    <xf numFmtId="0" fontId="47" fillId="0" borderId="0" xfId="11" applyFont="1" applyAlignment="1">
      <alignment horizontal="center" vertical="top" wrapText="1" readingOrder="1"/>
    </xf>
    <xf numFmtId="0" fontId="55" fillId="0" borderId="0" xfId="11" applyFont="1" applyAlignment="1">
      <alignment horizontal="left" vertical="top"/>
    </xf>
    <xf numFmtId="0" fontId="43" fillId="0" borderId="0" xfId="11" applyFont="1" applyAlignment="1">
      <alignment horizontal="center" vertical="top"/>
    </xf>
    <xf numFmtId="0" fontId="49" fillId="0" borderId="0" xfId="11" applyFont="1" applyAlignment="1">
      <alignment horizontal="left" vertical="top" wrapText="1" readingOrder="1"/>
    </xf>
    <xf numFmtId="3" fontId="49" fillId="0" borderId="0" xfId="11" applyNumberFormat="1" applyFont="1" applyAlignment="1">
      <alignment horizontal="left" vertical="top"/>
    </xf>
    <xf numFmtId="0" fontId="47" fillId="0" borderId="0" xfId="11" applyFont="1" applyAlignment="1">
      <alignment horizontal="left" vertical="top"/>
    </xf>
    <xf numFmtId="168" fontId="49" fillId="0" borderId="0" xfId="11" applyNumberFormat="1" applyFont="1" applyAlignment="1">
      <alignment horizontal="left" vertical="top"/>
    </xf>
    <xf numFmtId="0" fontId="49" fillId="0" borderId="0" xfId="11" applyFont="1" applyAlignment="1">
      <alignment horizontal="left" vertical="top"/>
    </xf>
    <xf numFmtId="0" fontId="45" fillId="0" borderId="0" xfId="11" applyFont="1" applyAlignment="1">
      <alignment horizontal="center" vertical="top"/>
    </xf>
    <xf numFmtId="167" fontId="49" fillId="0" borderId="0" xfId="11" applyNumberFormat="1" applyFont="1" applyAlignment="1">
      <alignment horizontal="left" vertical="top"/>
    </xf>
    <xf numFmtId="4" fontId="61" fillId="0" borderId="0" xfId="11" applyNumberFormat="1" applyFont="1" applyAlignment="1">
      <alignment horizontal="right" vertical="top"/>
    </xf>
    <xf numFmtId="169" fontId="62" fillId="0" borderId="0" xfId="11" applyNumberFormat="1" applyFont="1" applyAlignment="1">
      <alignment horizontal="right" vertical="top"/>
    </xf>
    <xf numFmtId="0" fontId="62" fillId="0" borderId="0" xfId="11" applyFont="1" applyAlignment="1">
      <alignment horizontal="left" vertical="top"/>
    </xf>
    <xf numFmtId="4" fontId="62" fillId="0" borderId="0" xfId="11" applyNumberFormat="1" applyFont="1" applyAlignment="1">
      <alignment horizontal="right" vertical="top"/>
    </xf>
    <xf numFmtId="0" fontId="54" fillId="0" borderId="0" xfId="11" applyFont="1" applyAlignment="1">
      <alignment horizontal="left" vertical="top"/>
    </xf>
    <xf numFmtId="0" fontId="60" fillId="0" borderId="0" xfId="11" applyFont="1" applyAlignment="1">
      <alignment horizontal="center" vertical="top" wrapText="1" readingOrder="1"/>
    </xf>
    <xf numFmtId="0" fontId="51" fillId="0" borderId="0" xfId="11" applyFont="1" applyAlignment="1">
      <alignment horizontal="center" vertical="top" wrapText="1" readingOrder="1"/>
    </xf>
    <xf numFmtId="0" fontId="51" fillId="0" borderId="0" xfId="11" applyFont="1" applyAlignment="1">
      <alignment horizontal="left" vertical="top" wrapText="1" readingOrder="1"/>
    </xf>
    <xf numFmtId="0" fontId="51" fillId="0" borderId="0" xfId="11" applyFont="1" applyAlignment="1">
      <alignment horizontal="left" vertical="top"/>
    </xf>
    <xf numFmtId="0" fontId="4" fillId="0" borderId="34" xfId="0" applyFont="1" applyBorder="1" applyAlignment="1">
      <alignment horizontal="center"/>
    </xf>
    <xf numFmtId="0" fontId="4" fillId="0" borderId="30" xfId="0" applyFont="1" applyBorder="1" applyAlignment="1">
      <alignment horizontal="center"/>
    </xf>
    <xf numFmtId="0" fontId="4" fillId="0" borderId="35" xfId="0" applyFont="1" applyBorder="1" applyAlignment="1">
      <alignment horizontal="center"/>
    </xf>
    <xf numFmtId="0" fontId="3" fillId="0" borderId="8" xfId="0" applyFont="1" applyBorder="1" applyAlignment="1">
      <alignment horizontal="center"/>
    </xf>
    <xf numFmtId="0" fontId="2" fillId="0" borderId="41" xfId="0" applyFont="1" applyBorder="1" applyAlignment="1">
      <alignment horizontal="left"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7" xfId="0" applyFont="1" applyFill="1" applyBorder="1" applyAlignment="1">
      <alignment horizontal="center" vertical="center"/>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0" fillId="0" borderId="20"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44" fillId="0" borderId="0" xfId="11" applyFont="1" applyAlignment="1">
      <alignment horizontal="left" vertical="top" wrapText="1" readingOrder="1"/>
    </xf>
    <xf numFmtId="4" fontId="41" fillId="0" borderId="0" xfId="11" applyNumberFormat="1" applyFont="1" applyAlignment="1">
      <alignment horizontal="right" vertical="top"/>
    </xf>
    <xf numFmtId="0" fontId="49" fillId="0" borderId="0" xfId="11" applyFont="1" applyAlignment="1">
      <alignment horizontal="left" vertical="top" wrapText="1"/>
    </xf>
    <xf numFmtId="0" fontId="47" fillId="0" borderId="0" xfId="11" applyFont="1" applyAlignment="1">
      <alignment horizontal="justify" vertical="top" wrapText="1" readingOrder="1"/>
    </xf>
    <xf numFmtId="0" fontId="47" fillId="0" borderId="0" xfId="11" applyFont="1" applyAlignment="1">
      <alignment horizontal="left" vertical="top" wrapText="1"/>
    </xf>
    <xf numFmtId="0" fontId="48" fillId="0" borderId="0" xfId="11" applyFont="1" applyAlignment="1">
      <alignment horizontal="right" vertical="top"/>
    </xf>
    <xf numFmtId="0" fontId="44" fillId="0" borderId="0" xfId="11" applyFont="1" applyAlignment="1">
      <alignment horizontal="left" vertical="top"/>
    </xf>
    <xf numFmtId="0" fontId="43" fillId="0" borderId="0" xfId="11" applyFont="1" applyAlignment="1">
      <alignment horizontal="center" vertical="top" wrapText="1" readingOrder="1"/>
    </xf>
    <xf numFmtId="0" fontId="44" fillId="0" borderId="0" xfId="11" applyFont="1" applyAlignment="1">
      <alignment horizontal="center" vertical="top" wrapText="1" readingOrder="1"/>
    </xf>
    <xf numFmtId="0" fontId="45" fillId="0" borderId="0" xfId="11" applyFont="1" applyAlignment="1">
      <alignment horizontal="left" vertical="top" wrapText="1" readingOrder="1"/>
    </xf>
    <xf numFmtId="0" fontId="45" fillId="0" borderId="0" xfId="11" applyFont="1" applyAlignment="1">
      <alignment horizontal="left" vertical="top"/>
    </xf>
    <xf numFmtId="0" fontId="47" fillId="0" borderId="0" xfId="11" applyFont="1" applyAlignment="1">
      <alignment horizontal="left" vertical="top" wrapText="1" readingOrder="1"/>
    </xf>
    <xf numFmtId="0" fontId="41" fillId="0" borderId="0" xfId="11" applyFont="1" applyAlignment="1">
      <alignment horizontal="left" vertical="top"/>
    </xf>
    <xf numFmtId="0" fontId="42" fillId="0" borderId="0" xfId="11" applyFont="1" applyAlignment="1">
      <alignment horizontal="center" vertical="top" wrapText="1" readingOrder="1"/>
    </xf>
    <xf numFmtId="0" fontId="43" fillId="0" borderId="0" xfId="11" applyFont="1" applyAlignment="1">
      <alignment horizontal="left" vertical="top" wrapText="1" readingOrder="1"/>
    </xf>
    <xf numFmtId="167" fontId="43" fillId="0" borderId="0" xfId="11" applyNumberFormat="1" applyFont="1" applyAlignment="1">
      <alignment horizontal="left" vertical="top"/>
    </xf>
    <xf numFmtId="168" fontId="43" fillId="0" borderId="0" xfId="11" applyNumberFormat="1" applyFont="1" applyAlignment="1">
      <alignment horizontal="left" vertical="top"/>
    </xf>
    <xf numFmtId="0" fontId="43" fillId="0" borderId="0" xfId="11" applyFont="1" applyAlignment="1">
      <alignment horizontal="left" vertical="top"/>
    </xf>
    <xf numFmtId="165" fontId="39" fillId="0" borderId="32" xfId="4" applyFont="1" applyBorder="1" applyAlignment="1">
      <alignment horizontal="center" vertical="center"/>
    </xf>
    <xf numFmtId="165" fontId="39" fillId="0" borderId="33" xfId="4" applyFont="1" applyBorder="1" applyAlignment="1">
      <alignment horizontal="center" vertical="center"/>
    </xf>
    <xf numFmtId="165" fontId="0" fillId="12" borderId="46" xfId="4" applyFont="1" applyFill="1" applyBorder="1" applyAlignment="1">
      <alignment horizontal="center"/>
    </xf>
    <xf numFmtId="165" fontId="0" fillId="12" borderId="47" xfId="4" applyFont="1" applyFill="1" applyBorder="1" applyAlignment="1">
      <alignment horizontal="center"/>
    </xf>
    <xf numFmtId="0" fontId="38" fillId="12" borderId="26" xfId="0" applyFont="1" applyFill="1" applyBorder="1" applyAlignment="1">
      <alignment horizontal="center" vertical="center" textRotation="90"/>
    </xf>
    <xf numFmtId="0" fontId="38" fillId="12" borderId="44" xfId="0" applyFont="1" applyFill="1" applyBorder="1" applyAlignment="1">
      <alignment horizontal="center" vertical="center" textRotation="90"/>
    </xf>
    <xf numFmtId="165" fontId="0" fillId="12" borderId="49" xfId="4" applyFont="1" applyFill="1" applyBorder="1" applyAlignment="1">
      <alignment horizontal="center"/>
    </xf>
    <xf numFmtId="0" fontId="38" fillId="12" borderId="50" xfId="0" applyFont="1" applyFill="1" applyBorder="1" applyAlignment="1">
      <alignment horizontal="center" vertical="center" textRotation="90"/>
    </xf>
    <xf numFmtId="165" fontId="39" fillId="0" borderId="31" xfId="4" applyFont="1" applyBorder="1" applyAlignment="1">
      <alignment horizontal="center" vertical="center"/>
    </xf>
    <xf numFmtId="0" fontId="2" fillId="0" borderId="1" xfId="0" applyFont="1" applyBorder="1" applyAlignment="1">
      <alignment horizontal="left" vertical="center"/>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2" fillId="0" borderId="8" xfId="0" applyFont="1" applyBorder="1" applyAlignment="1">
      <alignment horizontal="center"/>
    </xf>
    <xf numFmtId="0" fontId="2" fillId="0" borderId="1" xfId="0" applyFont="1" applyBorder="1" applyAlignment="1">
      <alignment vertical="center"/>
    </xf>
    <xf numFmtId="0" fontId="7" fillId="0" borderId="0" xfId="0" applyFont="1" applyAlignment="1">
      <alignment horizontal="center"/>
    </xf>
    <xf numFmtId="0" fontId="41" fillId="0" borderId="0" xfId="11" applyFont="1" applyAlignment="1">
      <alignment horizontal="left" vertical="top" wrapText="1" readingOrder="1"/>
    </xf>
    <xf numFmtId="167" fontId="47" fillId="0" borderId="0" xfId="11" applyNumberFormat="1" applyFont="1" applyAlignment="1">
      <alignment horizontal="left" vertical="top"/>
    </xf>
    <xf numFmtId="168" fontId="47" fillId="0" borderId="0" xfId="11" applyNumberFormat="1" applyFont="1" applyAlignment="1">
      <alignment horizontal="left" vertical="top"/>
    </xf>
    <xf numFmtId="0" fontId="48" fillId="0" borderId="0" xfId="11" applyFont="1" applyAlignment="1">
      <alignment horizontal="left" vertical="top"/>
    </xf>
    <xf numFmtId="0" fontId="48" fillId="0" borderId="0" xfId="11" applyFont="1" applyAlignment="1">
      <alignment horizontal="left" vertical="top" wrapText="1"/>
    </xf>
    <xf numFmtId="1" fontId="48" fillId="0" borderId="0" xfId="11" applyNumberFormat="1" applyFont="1" applyAlignment="1">
      <alignment horizontal="right" vertical="top"/>
    </xf>
    <xf numFmtId="4" fontId="48" fillId="0" borderId="0" xfId="11" applyNumberFormat="1" applyFont="1" applyAlignment="1">
      <alignment horizontal="right" vertical="top"/>
    </xf>
    <xf numFmtId="1" fontId="43" fillId="0" borderId="0" xfId="11" applyNumberFormat="1" applyFont="1" applyAlignment="1">
      <alignment horizontal="right" vertical="top"/>
    </xf>
    <xf numFmtId="4" fontId="43" fillId="0" borderId="0" xfId="11" applyNumberFormat="1" applyFont="1" applyAlignment="1">
      <alignment horizontal="right" vertical="top"/>
    </xf>
    <xf numFmtId="0" fontId="48" fillId="0" borderId="0" xfId="11" applyFont="1" applyAlignment="1">
      <alignment horizontal="left" vertical="top" wrapText="1" readingOrder="1"/>
    </xf>
    <xf numFmtId="0" fontId="46" fillId="0" borderId="0" xfId="11" applyFont="1" applyAlignment="1">
      <alignment horizontal="center" vertical="top" wrapText="1" readingOrder="1"/>
    </xf>
    <xf numFmtId="0" fontId="46" fillId="0" borderId="0" xfId="11" applyFont="1" applyAlignment="1">
      <alignment horizontal="right" vertical="top" wrapText="1" readingOrder="1"/>
    </xf>
    <xf numFmtId="0" fontId="59" fillId="0" borderId="0" xfId="11" applyFont="1" applyAlignment="1">
      <alignment horizontal="left" vertical="top"/>
    </xf>
    <xf numFmtId="0" fontId="59" fillId="0" borderId="0" xfId="11" applyFont="1" applyAlignment="1">
      <alignment horizontal="left" vertical="top" wrapText="1" readingOrder="1"/>
    </xf>
    <xf numFmtId="169" fontId="51" fillId="0" borderId="0" xfId="11" applyNumberFormat="1" applyFont="1" applyAlignment="1">
      <alignment horizontal="left" vertical="top"/>
    </xf>
  </cellXfs>
  <cellStyles count="12">
    <cellStyle name="Millares" xfId="4" builtinId="3"/>
    <cellStyle name="Millares 2" xfId="8"/>
    <cellStyle name="Normal" xfId="0" builtinId="0"/>
    <cellStyle name="Normal 2" xfId="1"/>
    <cellStyle name="Normal 2 2 2" xfId="7"/>
    <cellStyle name="Normal 3" xfId="2"/>
    <cellStyle name="Normal 3 3" xfId="6"/>
    <cellStyle name="Normal 4" xfId="5"/>
    <cellStyle name="Normal 5" xfId="9"/>
    <cellStyle name="Normal 6" xfId="10"/>
    <cellStyle name="Normal 7" xfId="11"/>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65</xdr:row>
      <xdr:rowOff>0</xdr:rowOff>
    </xdr:from>
    <xdr:to>
      <xdr:col>4</xdr:col>
      <xdr:colOff>1619048</xdr:colOff>
      <xdr:row>71</xdr:row>
      <xdr:rowOff>66524</xdr:rowOff>
    </xdr:to>
    <xdr:pic>
      <xdr:nvPicPr>
        <xdr:cNvPr id="2" name="Imagen 1"/>
        <xdr:cNvPicPr>
          <a:picLocks noChangeAspect="1"/>
        </xdr:cNvPicPr>
      </xdr:nvPicPr>
      <xdr:blipFill>
        <a:blip xmlns:r="http://schemas.openxmlformats.org/officeDocument/2006/relationships" r:embed="rId1" cstate="print"/>
        <a:stretch>
          <a:fillRect/>
        </a:stretch>
      </xdr:blipFill>
      <xdr:spPr>
        <a:xfrm>
          <a:off x="3600450" y="11458575"/>
          <a:ext cx="1619048" cy="120952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0</xdr:colOff>
      <xdr:row>29</xdr:row>
      <xdr:rowOff>57150</xdr:rowOff>
    </xdr:from>
    <xdr:to>
      <xdr:col>2</xdr:col>
      <xdr:colOff>1619048</xdr:colOff>
      <xdr:row>35</xdr:row>
      <xdr:rowOff>123674</xdr:rowOff>
    </xdr:to>
    <xdr:pic>
      <xdr:nvPicPr>
        <xdr:cNvPr id="2" name="Imagen 1"/>
        <xdr:cNvPicPr>
          <a:picLocks noChangeAspect="1"/>
        </xdr:cNvPicPr>
      </xdr:nvPicPr>
      <xdr:blipFill>
        <a:blip xmlns:r="http://schemas.openxmlformats.org/officeDocument/2006/relationships" r:embed="rId1" cstate="print"/>
        <a:stretch>
          <a:fillRect/>
        </a:stretch>
      </xdr:blipFill>
      <xdr:spPr>
        <a:xfrm>
          <a:off x="647700" y="6153150"/>
          <a:ext cx="1619048" cy="120952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466725</xdr:colOff>
      <xdr:row>18</xdr:row>
      <xdr:rowOff>66675</xdr:rowOff>
    </xdr:from>
    <xdr:to>
      <xdr:col>2</xdr:col>
      <xdr:colOff>2085773</xdr:colOff>
      <xdr:row>24</xdr:row>
      <xdr:rowOff>133199</xdr:rowOff>
    </xdr:to>
    <xdr:pic>
      <xdr:nvPicPr>
        <xdr:cNvPr id="2" name="Imagen 1"/>
        <xdr:cNvPicPr>
          <a:picLocks noChangeAspect="1"/>
        </xdr:cNvPicPr>
      </xdr:nvPicPr>
      <xdr:blipFill>
        <a:blip xmlns:r="http://schemas.openxmlformats.org/officeDocument/2006/relationships" r:embed="rId1" cstate="print"/>
        <a:stretch>
          <a:fillRect/>
        </a:stretch>
      </xdr:blipFill>
      <xdr:spPr>
        <a:xfrm>
          <a:off x="1066800" y="3886200"/>
          <a:ext cx="1619048" cy="120952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0</xdr:colOff>
      <xdr:row>17</xdr:row>
      <xdr:rowOff>47625</xdr:rowOff>
    </xdr:from>
    <xdr:to>
      <xdr:col>4</xdr:col>
      <xdr:colOff>237923</xdr:colOff>
      <xdr:row>23</xdr:row>
      <xdr:rowOff>114149</xdr:rowOff>
    </xdr:to>
    <xdr:pic>
      <xdr:nvPicPr>
        <xdr:cNvPr id="2" name="Imagen 1"/>
        <xdr:cNvPicPr>
          <a:picLocks noChangeAspect="1"/>
        </xdr:cNvPicPr>
      </xdr:nvPicPr>
      <xdr:blipFill>
        <a:blip xmlns:r="http://schemas.openxmlformats.org/officeDocument/2006/relationships" r:embed="rId1" cstate="print"/>
        <a:stretch>
          <a:fillRect/>
        </a:stretch>
      </xdr:blipFill>
      <xdr:spPr>
        <a:xfrm>
          <a:off x="2114550" y="3848100"/>
          <a:ext cx="1619048" cy="120952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16</xdr:col>
      <xdr:colOff>0</xdr:colOff>
      <xdr:row>23</xdr:row>
      <xdr:rowOff>0</xdr:rowOff>
    </xdr:from>
    <xdr:to>
      <xdr:col>19</xdr:col>
      <xdr:colOff>523673</xdr:colOff>
      <xdr:row>30</xdr:row>
      <xdr:rowOff>56999</xdr:rowOff>
    </xdr:to>
    <xdr:pic>
      <xdr:nvPicPr>
        <xdr:cNvPr id="2" name="Imagen 1"/>
        <xdr:cNvPicPr>
          <a:picLocks noChangeAspect="1"/>
        </xdr:cNvPicPr>
      </xdr:nvPicPr>
      <xdr:blipFill>
        <a:blip xmlns:r="http://schemas.openxmlformats.org/officeDocument/2006/relationships" r:embed="rId1" cstate="print"/>
        <a:stretch>
          <a:fillRect/>
        </a:stretch>
      </xdr:blipFill>
      <xdr:spPr>
        <a:xfrm>
          <a:off x="5762625" y="2743200"/>
          <a:ext cx="1619048" cy="120952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4</xdr:col>
      <xdr:colOff>95250</xdr:colOff>
      <xdr:row>31</xdr:row>
      <xdr:rowOff>76200</xdr:rowOff>
    </xdr:from>
    <xdr:to>
      <xdr:col>4</xdr:col>
      <xdr:colOff>1714298</xdr:colOff>
      <xdr:row>37</xdr:row>
      <xdr:rowOff>142724</xdr:rowOff>
    </xdr:to>
    <xdr:pic>
      <xdr:nvPicPr>
        <xdr:cNvPr id="2" name="Imagen 1"/>
        <xdr:cNvPicPr>
          <a:picLocks noChangeAspect="1"/>
        </xdr:cNvPicPr>
      </xdr:nvPicPr>
      <xdr:blipFill>
        <a:blip xmlns:r="http://schemas.openxmlformats.org/officeDocument/2006/relationships" r:embed="rId1" cstate="print"/>
        <a:stretch>
          <a:fillRect/>
        </a:stretch>
      </xdr:blipFill>
      <xdr:spPr>
        <a:xfrm>
          <a:off x="3895725" y="6715125"/>
          <a:ext cx="1619048" cy="12095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50829</xdr:colOff>
      <xdr:row>0</xdr:row>
      <xdr:rowOff>0</xdr:rowOff>
    </xdr:from>
    <xdr:to>
      <xdr:col>5</xdr:col>
      <xdr:colOff>1476496</xdr:colOff>
      <xdr:row>2</xdr:row>
      <xdr:rowOff>175615</xdr:rowOff>
    </xdr:to>
    <xdr:pic>
      <xdr:nvPicPr>
        <xdr:cNvPr id="2" name="Picture 3" descr="Graphical user interface, text&#10;&#10;Description automatically generated">
          <a:extLst>
            <a:ext uri="{FF2B5EF4-FFF2-40B4-BE49-F238E27FC236}">
              <a16:creationId xmlns=""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29" y="0"/>
          <a:ext cx="2987767" cy="8328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152400</xdr:colOff>
      <xdr:row>31</xdr:row>
      <xdr:rowOff>38100</xdr:rowOff>
    </xdr:from>
    <xdr:to>
      <xdr:col>17</xdr:col>
      <xdr:colOff>95048</xdr:colOff>
      <xdr:row>38</xdr:row>
      <xdr:rowOff>114149</xdr:rowOff>
    </xdr:to>
    <xdr:pic>
      <xdr:nvPicPr>
        <xdr:cNvPr id="2" name="Imagen 1"/>
        <xdr:cNvPicPr>
          <a:picLocks noChangeAspect="1"/>
        </xdr:cNvPicPr>
      </xdr:nvPicPr>
      <xdr:blipFill>
        <a:blip xmlns:r="http://schemas.openxmlformats.org/officeDocument/2006/relationships" r:embed="rId1" cstate="print"/>
        <a:stretch>
          <a:fillRect/>
        </a:stretch>
      </xdr:blipFill>
      <xdr:spPr>
        <a:xfrm>
          <a:off x="3162300" y="4048125"/>
          <a:ext cx="1619048" cy="12095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0</xdr:colOff>
      <xdr:row>160</xdr:row>
      <xdr:rowOff>0</xdr:rowOff>
    </xdr:from>
    <xdr:to>
      <xdr:col>14</xdr:col>
      <xdr:colOff>488170</xdr:colOff>
      <xdr:row>167</xdr:row>
      <xdr:rowOff>94233</xdr:rowOff>
    </xdr:to>
    <xdr:pic>
      <xdr:nvPicPr>
        <xdr:cNvPr id="2" name="Imagen 1"/>
        <xdr:cNvPicPr>
          <a:picLocks noChangeAspect="1"/>
        </xdr:cNvPicPr>
      </xdr:nvPicPr>
      <xdr:blipFill>
        <a:blip xmlns:r="http://schemas.openxmlformats.org/officeDocument/2006/relationships" r:embed="rId1" cstate="print"/>
        <a:stretch>
          <a:fillRect/>
        </a:stretch>
      </xdr:blipFill>
      <xdr:spPr>
        <a:xfrm>
          <a:off x="3857625" y="15544800"/>
          <a:ext cx="1621645" cy="122770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26</xdr:col>
      <xdr:colOff>0</xdr:colOff>
      <xdr:row>196</xdr:row>
      <xdr:rowOff>123825</xdr:rowOff>
    </xdr:from>
    <xdr:to>
      <xdr:col>34</xdr:col>
      <xdr:colOff>142673</xdr:colOff>
      <xdr:row>203</xdr:row>
      <xdr:rowOff>120499</xdr:rowOff>
    </xdr:to>
    <xdr:pic>
      <xdr:nvPicPr>
        <xdr:cNvPr id="2" name="Imagen 1"/>
        <xdr:cNvPicPr>
          <a:picLocks noChangeAspect="1"/>
        </xdr:cNvPicPr>
      </xdr:nvPicPr>
      <xdr:blipFill>
        <a:blip xmlns:r="http://schemas.openxmlformats.org/officeDocument/2006/relationships" r:embed="rId1" cstate="print"/>
        <a:stretch>
          <a:fillRect/>
        </a:stretch>
      </xdr:blipFill>
      <xdr:spPr>
        <a:xfrm>
          <a:off x="3581400" y="19640550"/>
          <a:ext cx="1619048" cy="121587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xdr:col>
      <xdr:colOff>0</xdr:colOff>
      <xdr:row>160</xdr:row>
      <xdr:rowOff>0</xdr:rowOff>
    </xdr:from>
    <xdr:to>
      <xdr:col>14</xdr:col>
      <xdr:colOff>488170</xdr:colOff>
      <xdr:row>167</xdr:row>
      <xdr:rowOff>94233</xdr:rowOff>
    </xdr:to>
    <xdr:pic>
      <xdr:nvPicPr>
        <xdr:cNvPr id="2" name="Imagen 1"/>
        <xdr:cNvPicPr>
          <a:picLocks noChangeAspect="1"/>
        </xdr:cNvPicPr>
      </xdr:nvPicPr>
      <xdr:blipFill>
        <a:blip xmlns:r="http://schemas.openxmlformats.org/officeDocument/2006/relationships" r:embed="rId1" cstate="print"/>
        <a:stretch>
          <a:fillRect/>
        </a:stretch>
      </xdr:blipFill>
      <xdr:spPr>
        <a:xfrm>
          <a:off x="3857625" y="15544800"/>
          <a:ext cx="1621645" cy="122770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1051302</xdr:colOff>
      <xdr:row>3</xdr:row>
      <xdr:rowOff>133350</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51302"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14</xdr:row>
      <xdr:rowOff>0</xdr:rowOff>
    </xdr:from>
    <xdr:to>
      <xdr:col>2</xdr:col>
      <xdr:colOff>1619048</xdr:colOff>
      <xdr:row>20</xdr:row>
      <xdr:rowOff>66524</xdr:rowOff>
    </xdr:to>
    <xdr:pic>
      <xdr:nvPicPr>
        <xdr:cNvPr id="3" name="Imagen 2"/>
        <xdr:cNvPicPr>
          <a:picLocks noChangeAspect="1"/>
        </xdr:cNvPicPr>
      </xdr:nvPicPr>
      <xdr:blipFill>
        <a:blip xmlns:r="http://schemas.openxmlformats.org/officeDocument/2006/relationships" r:embed="rId2" cstate="print"/>
        <a:stretch>
          <a:fillRect/>
        </a:stretch>
      </xdr:blipFill>
      <xdr:spPr>
        <a:xfrm>
          <a:off x="2981325" y="2857500"/>
          <a:ext cx="1619048" cy="120952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0</xdr:colOff>
      <xdr:row>32</xdr:row>
      <xdr:rowOff>38100</xdr:rowOff>
    </xdr:from>
    <xdr:to>
      <xdr:col>6</xdr:col>
      <xdr:colOff>218873</xdr:colOff>
      <xdr:row>38</xdr:row>
      <xdr:rowOff>104624</xdr:rowOff>
    </xdr:to>
    <xdr:pic>
      <xdr:nvPicPr>
        <xdr:cNvPr id="2" name="Imagen 1"/>
        <xdr:cNvPicPr>
          <a:picLocks noChangeAspect="1"/>
        </xdr:cNvPicPr>
      </xdr:nvPicPr>
      <xdr:blipFill>
        <a:blip xmlns:r="http://schemas.openxmlformats.org/officeDocument/2006/relationships" r:embed="rId1" cstate="print"/>
        <a:stretch>
          <a:fillRect/>
        </a:stretch>
      </xdr:blipFill>
      <xdr:spPr>
        <a:xfrm>
          <a:off x="3676650" y="6686550"/>
          <a:ext cx="1619048" cy="120952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0</xdr:colOff>
      <xdr:row>21</xdr:row>
      <xdr:rowOff>28575</xdr:rowOff>
    </xdr:from>
    <xdr:to>
      <xdr:col>4</xdr:col>
      <xdr:colOff>1619048</xdr:colOff>
      <xdr:row>27</xdr:row>
      <xdr:rowOff>95099</xdr:rowOff>
    </xdr:to>
    <xdr:pic>
      <xdr:nvPicPr>
        <xdr:cNvPr id="2" name="Imagen 1"/>
        <xdr:cNvPicPr>
          <a:picLocks noChangeAspect="1"/>
        </xdr:cNvPicPr>
      </xdr:nvPicPr>
      <xdr:blipFill>
        <a:blip xmlns:r="http://schemas.openxmlformats.org/officeDocument/2006/relationships" r:embed="rId1" cstate="print"/>
        <a:stretch>
          <a:fillRect/>
        </a:stretch>
      </xdr:blipFill>
      <xdr:spPr>
        <a:xfrm>
          <a:off x="2914650" y="6877050"/>
          <a:ext cx="1619048" cy="120952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64"/>
  <sheetViews>
    <sheetView showGridLines="0" tabSelected="1" view="pageBreakPreview" zoomScaleNormal="100" zoomScaleSheetLayoutView="100" workbookViewId="0"/>
  </sheetViews>
  <sheetFormatPr baseColWidth="10" defaultRowHeight="15" x14ac:dyDescent="0.25"/>
  <cols>
    <col min="1" max="1" width="1.7109375" customWidth="1"/>
    <col min="2" max="2" width="3.7109375" customWidth="1"/>
    <col min="3" max="3" width="7.28515625" bestFit="1" customWidth="1"/>
    <col min="4" max="4" width="41.28515625" bestFit="1" customWidth="1"/>
    <col min="5" max="5" width="42.7109375" customWidth="1"/>
    <col min="6" max="6" width="12.28515625" bestFit="1" customWidth="1"/>
    <col min="7" max="7" width="6.7109375" customWidth="1"/>
    <col min="8" max="8" width="10" bestFit="1" customWidth="1"/>
    <col min="9" max="9" width="10.7109375" customWidth="1"/>
    <col min="10" max="10" width="10" bestFit="1" customWidth="1"/>
    <col min="11" max="11" width="10.28515625" bestFit="1" customWidth="1"/>
    <col min="12" max="12" width="11.42578125" bestFit="1" customWidth="1"/>
    <col min="13" max="13" width="8.7109375" bestFit="1" customWidth="1"/>
    <col min="14" max="14" width="9.7109375" customWidth="1"/>
    <col min="15" max="15" width="8.28515625" bestFit="1" customWidth="1"/>
    <col min="16" max="16" width="9.140625" customWidth="1"/>
    <col min="17" max="17" width="12.42578125" customWidth="1"/>
    <col min="18" max="18" width="9.140625" customWidth="1"/>
    <col min="19" max="19" width="10" bestFit="1" customWidth="1"/>
    <col min="20" max="20" width="9.5703125" bestFit="1" customWidth="1"/>
    <col min="21" max="21" width="10" bestFit="1" customWidth="1"/>
    <col min="22" max="22" width="9.42578125" customWidth="1"/>
  </cols>
  <sheetData>
    <row r="2" spans="2:23" ht="15.75" x14ac:dyDescent="0.25">
      <c r="B2" s="169" t="s">
        <v>70</v>
      </c>
      <c r="C2" s="170"/>
      <c r="D2" s="170"/>
      <c r="E2" s="170"/>
      <c r="F2" s="170"/>
      <c r="G2" s="170"/>
      <c r="H2" s="170"/>
      <c r="I2" s="170"/>
      <c r="J2" s="170"/>
      <c r="K2" s="170"/>
      <c r="L2" s="170"/>
      <c r="M2" s="170"/>
      <c r="N2" s="170"/>
      <c r="O2" s="170"/>
      <c r="P2" s="170"/>
      <c r="Q2" s="170"/>
      <c r="R2" s="170"/>
      <c r="S2" s="170"/>
      <c r="T2" s="170"/>
      <c r="U2" s="170"/>
      <c r="V2" s="171"/>
    </row>
    <row r="3" spans="2:23" ht="15.75" x14ac:dyDescent="0.25">
      <c r="B3" s="39" t="s">
        <v>71</v>
      </c>
      <c r="C3" s="40"/>
      <c r="D3" s="40"/>
      <c r="E3" s="40"/>
      <c r="F3" s="40"/>
      <c r="G3" s="40"/>
      <c r="H3" s="40"/>
      <c r="I3" s="40"/>
      <c r="J3" s="42"/>
      <c r="K3" s="42"/>
      <c r="L3" s="42"/>
      <c r="M3" s="40"/>
      <c r="N3" s="40"/>
      <c r="O3" s="40"/>
      <c r="P3" s="40"/>
      <c r="Q3" s="40"/>
      <c r="R3" s="40"/>
      <c r="S3" s="40"/>
      <c r="T3" s="40"/>
      <c r="U3" s="40"/>
      <c r="V3" s="41"/>
    </row>
    <row r="4" spans="2:23" ht="15.75" customHeight="1" x14ac:dyDescent="0.25">
      <c r="B4" s="39" t="s">
        <v>72</v>
      </c>
      <c r="C4" s="40"/>
      <c r="D4" s="40"/>
      <c r="E4" s="40"/>
      <c r="F4" s="40"/>
      <c r="G4" s="40"/>
      <c r="H4" s="40"/>
      <c r="I4" s="40"/>
      <c r="J4" s="42"/>
      <c r="K4" s="42"/>
      <c r="L4" s="42"/>
      <c r="M4" s="40"/>
      <c r="N4" s="40"/>
      <c r="O4" s="40"/>
      <c r="P4" s="40"/>
      <c r="Q4" s="40"/>
      <c r="R4" s="40"/>
      <c r="S4" s="40"/>
      <c r="T4" s="40"/>
      <c r="U4" s="40"/>
      <c r="V4" s="41"/>
    </row>
    <row r="5" spans="2:23" ht="15.75" x14ac:dyDescent="0.25">
      <c r="B5" s="39" t="s">
        <v>73</v>
      </c>
      <c r="C5" s="40"/>
      <c r="D5" s="40"/>
      <c r="E5" s="40"/>
      <c r="F5" s="40"/>
      <c r="G5" s="40"/>
      <c r="H5" s="40"/>
      <c r="I5" s="40"/>
      <c r="J5" s="42"/>
      <c r="K5" s="42"/>
      <c r="L5" s="42"/>
      <c r="M5" s="40"/>
      <c r="N5" s="40"/>
      <c r="O5" s="40"/>
      <c r="P5" s="40"/>
      <c r="Q5" s="40"/>
      <c r="R5" s="40"/>
      <c r="S5" s="40"/>
      <c r="T5" s="40"/>
      <c r="U5" s="40"/>
      <c r="V5" s="41"/>
    </row>
    <row r="6" spans="2:23" ht="15.75" x14ac:dyDescent="0.25">
      <c r="B6" s="39" t="s">
        <v>74</v>
      </c>
      <c r="C6" s="40"/>
      <c r="D6" s="40"/>
      <c r="E6" s="40"/>
      <c r="F6" s="40"/>
      <c r="G6" s="40"/>
      <c r="H6" s="40"/>
      <c r="I6" s="40"/>
      <c r="J6" s="42"/>
      <c r="K6" s="42"/>
      <c r="L6" s="42"/>
      <c r="M6" s="40"/>
      <c r="N6" s="40"/>
      <c r="O6" s="40"/>
      <c r="P6" s="40"/>
      <c r="Q6" s="40"/>
      <c r="R6" s="40"/>
      <c r="S6" s="40"/>
      <c r="T6" s="40"/>
      <c r="U6" s="40"/>
      <c r="V6" s="41"/>
    </row>
    <row r="7" spans="2:23" ht="15.75" x14ac:dyDescent="0.25">
      <c r="B7" s="39" t="s">
        <v>750</v>
      </c>
      <c r="C7" s="40"/>
      <c r="D7" s="40"/>
      <c r="E7" s="40"/>
      <c r="F7" s="40"/>
      <c r="G7" s="40"/>
      <c r="H7" s="40"/>
      <c r="I7" s="40"/>
      <c r="J7" s="42"/>
      <c r="K7" s="42"/>
      <c r="L7" s="42"/>
      <c r="M7" s="40"/>
      <c r="N7" s="40"/>
      <c r="O7" s="40"/>
      <c r="P7" s="40"/>
      <c r="Q7" s="40"/>
      <c r="R7" s="40"/>
      <c r="S7" s="40"/>
      <c r="T7" s="40"/>
      <c r="U7" s="40"/>
      <c r="V7" s="41"/>
    </row>
    <row r="8" spans="2:23" ht="15.75" x14ac:dyDescent="0.25">
      <c r="B8" s="39" t="s">
        <v>835</v>
      </c>
      <c r="C8" s="40"/>
      <c r="D8" s="40"/>
      <c r="E8" s="40"/>
      <c r="F8" s="40"/>
      <c r="G8" s="40"/>
      <c r="H8" s="40"/>
      <c r="I8" s="40"/>
      <c r="J8" s="42"/>
      <c r="K8" s="42"/>
      <c r="L8" s="42"/>
      <c r="M8" s="40"/>
      <c r="N8" s="40"/>
      <c r="O8" s="40"/>
      <c r="P8" s="40"/>
      <c r="Q8" s="40"/>
      <c r="R8" s="40"/>
      <c r="S8" s="40"/>
      <c r="T8" s="40"/>
      <c r="U8" s="40"/>
      <c r="V8" s="41"/>
    </row>
    <row r="9" spans="2:23" ht="15.75" x14ac:dyDescent="0.25">
      <c r="B9" s="39" t="s">
        <v>836</v>
      </c>
      <c r="C9" s="40"/>
      <c r="D9" s="40"/>
      <c r="E9" s="40"/>
      <c r="F9" s="40"/>
      <c r="G9" s="40"/>
      <c r="H9" s="40"/>
      <c r="I9" s="40"/>
      <c r="J9" s="42"/>
      <c r="K9" s="42"/>
      <c r="L9" s="42"/>
      <c r="M9" s="40"/>
      <c r="N9" s="40"/>
      <c r="O9" s="40"/>
      <c r="P9" s="40"/>
      <c r="Q9" s="40"/>
      <c r="R9" s="40"/>
      <c r="S9" s="40"/>
      <c r="T9" s="40"/>
      <c r="U9" s="40"/>
      <c r="V9" s="41"/>
    </row>
    <row r="10" spans="2:23" ht="15.75" x14ac:dyDescent="0.25">
      <c r="B10" s="30"/>
      <c r="C10" s="30"/>
      <c r="D10" s="30"/>
      <c r="E10" s="30"/>
      <c r="F10" s="30"/>
      <c r="G10" s="30"/>
      <c r="H10" s="30"/>
      <c r="I10" s="30"/>
      <c r="J10" s="30"/>
      <c r="K10" s="30"/>
      <c r="L10" s="30"/>
      <c r="M10" s="30"/>
      <c r="N10" s="30"/>
      <c r="O10" s="30"/>
      <c r="P10" s="30"/>
      <c r="Q10" s="30"/>
      <c r="R10" s="30"/>
      <c r="S10" s="30"/>
      <c r="T10" s="30"/>
      <c r="U10" s="30"/>
      <c r="V10" s="30"/>
    </row>
    <row r="11" spans="2:23" ht="21" customHeight="1" thickBot="1" x14ac:dyDescent="0.3">
      <c r="B11" s="168" t="s">
        <v>64</v>
      </c>
      <c r="C11" s="168"/>
      <c r="D11" s="168"/>
      <c r="E11" s="168"/>
      <c r="F11" s="168"/>
      <c r="G11" s="168"/>
      <c r="H11" s="168"/>
      <c r="I11" s="168"/>
      <c r="J11" s="168"/>
      <c r="K11" s="168"/>
      <c r="L11" s="168"/>
      <c r="M11" s="168"/>
      <c r="N11" s="168"/>
      <c r="O11" s="168"/>
      <c r="P11" s="168"/>
      <c r="Q11" s="168"/>
      <c r="R11" s="168"/>
      <c r="S11" s="168"/>
      <c r="T11" s="168"/>
      <c r="U11" s="168"/>
      <c r="V11" s="168"/>
    </row>
    <row r="12" spans="2:23" ht="33.75" x14ac:dyDescent="0.25">
      <c r="B12" s="28" t="s">
        <v>42</v>
      </c>
      <c r="C12" s="29" t="s">
        <v>43</v>
      </c>
      <c r="D12" s="53" t="s">
        <v>59</v>
      </c>
      <c r="E12" s="29" t="s">
        <v>40</v>
      </c>
      <c r="F12" s="29" t="s">
        <v>41</v>
      </c>
      <c r="G12" s="26" t="s">
        <v>58</v>
      </c>
      <c r="H12" s="26" t="s">
        <v>44</v>
      </c>
      <c r="I12" s="26" t="s">
        <v>45</v>
      </c>
      <c r="J12" s="26" t="s">
        <v>79</v>
      </c>
      <c r="K12" s="26" t="s">
        <v>80</v>
      </c>
      <c r="L12" s="26" t="s">
        <v>77</v>
      </c>
      <c r="M12" s="26" t="s">
        <v>78</v>
      </c>
      <c r="N12" s="26" t="s">
        <v>81</v>
      </c>
      <c r="O12" s="26" t="s">
        <v>82</v>
      </c>
      <c r="P12" s="26" t="s">
        <v>83</v>
      </c>
      <c r="Q12" s="26" t="s">
        <v>50</v>
      </c>
      <c r="R12" s="26" t="s">
        <v>60</v>
      </c>
      <c r="S12" s="26" t="s">
        <v>46</v>
      </c>
      <c r="T12" s="26" t="s">
        <v>47</v>
      </c>
      <c r="U12" s="26" t="s">
        <v>48</v>
      </c>
      <c r="V12" s="27" t="s">
        <v>49</v>
      </c>
    </row>
    <row r="13" spans="2:23" x14ac:dyDescent="0.25">
      <c r="B13" s="54">
        <v>1</v>
      </c>
      <c r="C13" s="57" t="s">
        <v>75</v>
      </c>
      <c r="D13" s="46" t="s">
        <v>129</v>
      </c>
      <c r="E13" s="46" t="s">
        <v>130</v>
      </c>
      <c r="F13" s="58" t="s">
        <v>76</v>
      </c>
      <c r="G13" s="59"/>
      <c r="H13" s="49">
        <v>10949</v>
      </c>
      <c r="I13" s="59"/>
      <c r="J13" s="50">
        <v>750</v>
      </c>
      <c r="K13" s="49">
        <v>4500</v>
      </c>
      <c r="L13" s="51">
        <f>985.41+4500</f>
        <v>5485.41</v>
      </c>
      <c r="M13" s="51">
        <v>250</v>
      </c>
      <c r="N13" s="51">
        <v>200</v>
      </c>
      <c r="O13" s="51"/>
      <c r="P13" s="49"/>
      <c r="Q13" s="59"/>
      <c r="R13" s="59"/>
      <c r="S13" s="59">
        <f t="shared" ref="S13:S30" si="0">SUM(G13:R13)</f>
        <v>22134.41</v>
      </c>
      <c r="T13" s="59">
        <v>-4988.91</v>
      </c>
      <c r="U13" s="59">
        <f>SUM(S13:T13)</f>
        <v>17145.5</v>
      </c>
      <c r="V13" s="60"/>
      <c r="W13" s="48"/>
    </row>
    <row r="14" spans="2:23" x14ac:dyDescent="0.25">
      <c r="B14" s="54">
        <v>2</v>
      </c>
      <c r="C14" s="57" t="s">
        <v>75</v>
      </c>
      <c r="D14" s="46" t="s">
        <v>131</v>
      </c>
      <c r="E14" s="45" t="s">
        <v>132</v>
      </c>
      <c r="F14" s="58" t="s">
        <v>76</v>
      </c>
      <c r="G14" s="59"/>
      <c r="H14" s="50">
        <v>1555</v>
      </c>
      <c r="I14" s="59"/>
      <c r="J14" s="50"/>
      <c r="K14" s="50">
        <v>1600</v>
      </c>
      <c r="L14" s="51">
        <f>248.8+1600</f>
        <v>1848.8</v>
      </c>
      <c r="M14" s="51">
        <v>250</v>
      </c>
      <c r="N14" s="52">
        <v>200</v>
      </c>
      <c r="O14" s="51">
        <f>75+200</f>
        <v>275</v>
      </c>
      <c r="P14" s="52">
        <v>450</v>
      </c>
      <c r="Q14" s="59"/>
      <c r="R14" s="59"/>
      <c r="S14" s="59">
        <f t="shared" si="0"/>
        <v>6178.8</v>
      </c>
      <c r="T14" s="59">
        <v>-2650.28</v>
      </c>
      <c r="U14" s="59">
        <f>SUM(S14:T14)</f>
        <v>3528.52</v>
      </c>
      <c r="V14" s="60"/>
      <c r="W14" s="48"/>
    </row>
    <row r="15" spans="2:23" x14ac:dyDescent="0.25">
      <c r="B15" s="54">
        <v>3</v>
      </c>
      <c r="C15" s="57" t="s">
        <v>75</v>
      </c>
      <c r="D15" s="46" t="s">
        <v>133</v>
      </c>
      <c r="E15" s="45" t="s">
        <v>134</v>
      </c>
      <c r="F15" s="58" t="s">
        <v>76</v>
      </c>
      <c r="G15" s="59"/>
      <c r="H15" s="50">
        <v>6759</v>
      </c>
      <c r="I15" s="59"/>
      <c r="J15" s="50">
        <v>750</v>
      </c>
      <c r="K15" s="50">
        <v>3500</v>
      </c>
      <c r="L15" s="51">
        <f>608.31+3500</f>
        <v>4108.3099999999995</v>
      </c>
      <c r="M15" s="51">
        <v>250</v>
      </c>
      <c r="N15" s="52">
        <v>200</v>
      </c>
      <c r="O15" s="51">
        <v>175</v>
      </c>
      <c r="P15" s="52"/>
      <c r="Q15" s="59"/>
      <c r="R15" s="59"/>
      <c r="S15" s="59">
        <f t="shared" si="0"/>
        <v>15742.31</v>
      </c>
      <c r="T15" s="59">
        <v>-3282.14</v>
      </c>
      <c r="U15" s="59">
        <f>SUM(S15:T15)</f>
        <v>12460.17</v>
      </c>
      <c r="V15" s="60"/>
      <c r="W15" s="48"/>
    </row>
    <row r="16" spans="2:23" x14ac:dyDescent="0.25">
      <c r="B16" s="54">
        <v>4</v>
      </c>
      <c r="C16" s="57" t="s">
        <v>75</v>
      </c>
      <c r="D16" s="46" t="s">
        <v>135</v>
      </c>
      <c r="E16" s="45" t="s">
        <v>136</v>
      </c>
      <c r="F16" s="58" t="s">
        <v>76</v>
      </c>
      <c r="G16" s="59"/>
      <c r="H16" s="50">
        <v>3150</v>
      </c>
      <c r="I16" s="59"/>
      <c r="J16" s="50"/>
      <c r="K16" s="50">
        <v>2600</v>
      </c>
      <c r="L16" s="51">
        <f>346.5+2600</f>
        <v>2946.5</v>
      </c>
      <c r="M16" s="51">
        <v>250</v>
      </c>
      <c r="N16" s="52">
        <v>200</v>
      </c>
      <c r="O16" s="51">
        <v>275</v>
      </c>
      <c r="P16" s="52">
        <v>360</v>
      </c>
      <c r="Q16" s="59"/>
      <c r="R16" s="59"/>
      <c r="S16" s="59">
        <f t="shared" si="0"/>
        <v>9781.5</v>
      </c>
      <c r="T16" s="59">
        <v>-6220.38</v>
      </c>
      <c r="U16" s="59">
        <f>SUM(S16:T16)</f>
        <v>3561.12</v>
      </c>
      <c r="V16" s="60"/>
      <c r="W16" s="48"/>
    </row>
    <row r="17" spans="2:23" x14ac:dyDescent="0.25">
      <c r="B17" s="54">
        <v>5</v>
      </c>
      <c r="C17" s="57" t="s">
        <v>75</v>
      </c>
      <c r="D17" s="46" t="s">
        <v>137</v>
      </c>
      <c r="E17" s="45" t="s">
        <v>138</v>
      </c>
      <c r="F17" s="58" t="s">
        <v>76</v>
      </c>
      <c r="G17" s="59"/>
      <c r="H17" s="50">
        <v>6759</v>
      </c>
      <c r="I17" s="59"/>
      <c r="J17" s="50">
        <v>750</v>
      </c>
      <c r="K17" s="50">
        <v>3500</v>
      </c>
      <c r="L17" s="51">
        <f>608.31+3500</f>
        <v>4108.3099999999995</v>
      </c>
      <c r="M17" s="51">
        <v>250</v>
      </c>
      <c r="N17" s="52">
        <v>200</v>
      </c>
      <c r="O17" s="51">
        <v>175</v>
      </c>
      <c r="P17" s="52"/>
      <c r="Q17" s="59"/>
      <c r="R17" s="59"/>
      <c r="S17" s="59">
        <f t="shared" si="0"/>
        <v>15742.31</v>
      </c>
      <c r="T17" s="59">
        <v>-3282.14</v>
      </c>
      <c r="U17" s="59">
        <f t="shared" ref="U17:U28" si="1">SUM(S17:T17)</f>
        <v>12460.17</v>
      </c>
      <c r="V17" s="60"/>
      <c r="W17" s="48"/>
    </row>
    <row r="18" spans="2:23" x14ac:dyDescent="0.25">
      <c r="B18" s="54">
        <v>6</v>
      </c>
      <c r="C18" s="57" t="s">
        <v>75</v>
      </c>
      <c r="D18" s="46" t="s">
        <v>139</v>
      </c>
      <c r="E18" s="45" t="s">
        <v>140</v>
      </c>
      <c r="F18" s="58" t="s">
        <v>76</v>
      </c>
      <c r="G18" s="59"/>
      <c r="H18" s="50">
        <v>3295</v>
      </c>
      <c r="I18" s="59"/>
      <c r="J18" s="50">
        <v>750</v>
      </c>
      <c r="K18" s="50">
        <v>3000</v>
      </c>
      <c r="L18" s="51">
        <f>362.45+3000</f>
        <v>3362.45</v>
      </c>
      <c r="M18" s="51">
        <v>250</v>
      </c>
      <c r="N18" s="52">
        <v>200</v>
      </c>
      <c r="O18" s="51">
        <v>175</v>
      </c>
      <c r="P18" s="52">
        <v>360</v>
      </c>
      <c r="Q18" s="59"/>
      <c r="R18" s="59"/>
      <c r="S18" s="59">
        <f t="shared" si="0"/>
        <v>11392.45</v>
      </c>
      <c r="T18" s="59">
        <v>-3545.38</v>
      </c>
      <c r="U18" s="59">
        <f t="shared" si="1"/>
        <v>7847.0700000000006</v>
      </c>
      <c r="V18" s="60"/>
      <c r="W18" s="48"/>
    </row>
    <row r="19" spans="2:23" x14ac:dyDescent="0.25">
      <c r="B19" s="54">
        <v>7</v>
      </c>
      <c r="C19" s="57" t="s">
        <v>75</v>
      </c>
      <c r="D19" s="46" t="s">
        <v>141</v>
      </c>
      <c r="E19" s="47" t="s">
        <v>142</v>
      </c>
      <c r="F19" s="58" t="s">
        <v>76</v>
      </c>
      <c r="G19" s="59"/>
      <c r="H19" s="50">
        <v>3525</v>
      </c>
      <c r="I19" s="59"/>
      <c r="J19" s="50">
        <v>750</v>
      </c>
      <c r="K19" s="50">
        <v>3000</v>
      </c>
      <c r="L19" s="51">
        <f>387.75+3000</f>
        <v>3387.75</v>
      </c>
      <c r="M19" s="51">
        <v>250</v>
      </c>
      <c r="N19" s="52">
        <v>200</v>
      </c>
      <c r="O19" s="51">
        <v>200</v>
      </c>
      <c r="P19" s="52">
        <v>360</v>
      </c>
      <c r="Q19" s="59"/>
      <c r="R19" s="59"/>
      <c r="S19" s="59">
        <f t="shared" si="0"/>
        <v>11672.75</v>
      </c>
      <c r="T19" s="59">
        <v>-2496.9899999999998</v>
      </c>
      <c r="U19" s="59">
        <f t="shared" si="1"/>
        <v>9175.76</v>
      </c>
      <c r="V19" s="60"/>
      <c r="W19" s="48"/>
    </row>
    <row r="20" spans="2:23" x14ac:dyDescent="0.25">
      <c r="B20" s="54">
        <v>8</v>
      </c>
      <c r="C20" s="57" t="s">
        <v>75</v>
      </c>
      <c r="D20" s="46" t="s">
        <v>143</v>
      </c>
      <c r="E20" s="45" t="s">
        <v>144</v>
      </c>
      <c r="F20" s="58" t="s">
        <v>76</v>
      </c>
      <c r="G20" s="59"/>
      <c r="H20" s="50">
        <v>3525</v>
      </c>
      <c r="I20" s="59"/>
      <c r="J20" s="50">
        <v>750</v>
      </c>
      <c r="K20" s="50">
        <v>3000</v>
      </c>
      <c r="L20" s="51">
        <f>387.75+3000</f>
        <v>3387.75</v>
      </c>
      <c r="M20" s="51">
        <v>250</v>
      </c>
      <c r="N20" s="52">
        <v>200</v>
      </c>
      <c r="O20" s="51">
        <v>200</v>
      </c>
      <c r="P20" s="52">
        <v>360</v>
      </c>
      <c r="Q20" s="59"/>
      <c r="R20" s="59"/>
      <c r="S20" s="59">
        <f t="shared" si="0"/>
        <v>11672.75</v>
      </c>
      <c r="T20" s="59">
        <v>-2496.9899999999998</v>
      </c>
      <c r="U20" s="59">
        <f t="shared" ref="U20" si="2">SUM(S20:T20)</f>
        <v>9175.76</v>
      </c>
      <c r="V20" s="60"/>
      <c r="W20" s="48"/>
    </row>
    <row r="21" spans="2:23" x14ac:dyDescent="0.25">
      <c r="B21" s="54">
        <v>9</v>
      </c>
      <c r="C21" s="57" t="s">
        <v>75</v>
      </c>
      <c r="D21" s="46" t="s">
        <v>145</v>
      </c>
      <c r="E21" s="45" t="s">
        <v>144</v>
      </c>
      <c r="F21" s="58" t="s">
        <v>76</v>
      </c>
      <c r="G21" s="59"/>
      <c r="H21" s="50">
        <v>2441</v>
      </c>
      <c r="I21" s="59"/>
      <c r="J21" s="50">
        <v>375</v>
      </c>
      <c r="K21" s="50">
        <v>2500</v>
      </c>
      <c r="L21" s="51">
        <f>390.56+2500</f>
        <v>2890.56</v>
      </c>
      <c r="M21" s="51">
        <v>250</v>
      </c>
      <c r="N21" s="52">
        <v>200</v>
      </c>
      <c r="O21" s="51">
        <f>75+200</f>
        <v>275</v>
      </c>
      <c r="P21" s="52">
        <v>360</v>
      </c>
      <c r="Q21" s="59"/>
      <c r="R21" s="59"/>
      <c r="S21" s="59">
        <f t="shared" si="0"/>
        <v>9291.56</v>
      </c>
      <c r="T21" s="59">
        <v>-1777.99</v>
      </c>
      <c r="U21" s="59">
        <f t="shared" si="1"/>
        <v>7513.57</v>
      </c>
      <c r="V21" s="60"/>
      <c r="W21" s="48"/>
    </row>
    <row r="22" spans="2:23" x14ac:dyDescent="0.25">
      <c r="B22" s="54">
        <v>10</v>
      </c>
      <c r="C22" s="57" t="s">
        <v>75</v>
      </c>
      <c r="D22" s="46" t="s">
        <v>146</v>
      </c>
      <c r="E22" s="45" t="s">
        <v>147</v>
      </c>
      <c r="F22" s="58" t="s">
        <v>76</v>
      </c>
      <c r="G22" s="59"/>
      <c r="H22" s="50">
        <v>8996</v>
      </c>
      <c r="I22" s="59"/>
      <c r="J22" s="50">
        <v>750</v>
      </c>
      <c r="K22" s="50">
        <v>4000</v>
      </c>
      <c r="L22" s="51">
        <f>809.64+3500+500</f>
        <v>4809.6400000000003</v>
      </c>
      <c r="M22" s="51">
        <v>250</v>
      </c>
      <c r="N22" s="52">
        <v>200</v>
      </c>
      <c r="O22" s="51"/>
      <c r="P22" s="52"/>
      <c r="Q22" s="59"/>
      <c r="R22" s="59"/>
      <c r="S22" s="59">
        <f t="shared" si="0"/>
        <v>19005.64</v>
      </c>
      <c r="T22" s="59">
        <v>-5102.6099999999997</v>
      </c>
      <c r="U22" s="59">
        <f t="shared" ref="U22" si="3">SUM(S22:T22)</f>
        <v>13903.029999999999</v>
      </c>
      <c r="V22" s="60"/>
      <c r="W22" s="48"/>
    </row>
    <row r="23" spans="2:23" x14ac:dyDescent="0.25">
      <c r="B23" s="54">
        <v>11</v>
      </c>
      <c r="C23" s="57" t="s">
        <v>75</v>
      </c>
      <c r="D23" s="46" t="s">
        <v>148</v>
      </c>
      <c r="E23" s="45" t="s">
        <v>149</v>
      </c>
      <c r="F23" s="58" t="s">
        <v>76</v>
      </c>
      <c r="G23" s="59"/>
      <c r="H23" s="50">
        <v>2441</v>
      </c>
      <c r="I23" s="59"/>
      <c r="J23" s="50"/>
      <c r="K23" s="50">
        <v>2500</v>
      </c>
      <c r="L23" s="51">
        <f>390.56+2500</f>
        <v>2890.56</v>
      </c>
      <c r="M23" s="51">
        <v>250</v>
      </c>
      <c r="N23" s="52">
        <v>200</v>
      </c>
      <c r="O23" s="51">
        <v>275</v>
      </c>
      <c r="P23" s="52">
        <v>360</v>
      </c>
      <c r="Q23" s="59"/>
      <c r="R23" s="59"/>
      <c r="S23" s="59">
        <f t="shared" si="0"/>
        <v>8916.56</v>
      </c>
      <c r="T23" s="59">
        <v>-1777.99</v>
      </c>
      <c r="U23" s="59">
        <f t="shared" ref="U23" si="4">SUM(S23:T23)</f>
        <v>7138.57</v>
      </c>
      <c r="V23" s="60"/>
      <c r="W23" s="48"/>
    </row>
    <row r="24" spans="2:23" x14ac:dyDescent="0.25">
      <c r="B24" s="54">
        <v>12</v>
      </c>
      <c r="C24" s="57" t="s">
        <v>75</v>
      </c>
      <c r="D24" s="46" t="s">
        <v>150</v>
      </c>
      <c r="E24" s="45" t="s">
        <v>151</v>
      </c>
      <c r="F24" s="58" t="s">
        <v>76</v>
      </c>
      <c r="G24" s="59"/>
      <c r="H24" s="50">
        <v>3757</v>
      </c>
      <c r="I24" s="59"/>
      <c r="J24" s="50">
        <v>750</v>
      </c>
      <c r="K24" s="50">
        <v>3000</v>
      </c>
      <c r="L24" s="51">
        <f>413.27+3000</f>
        <v>3413.27</v>
      </c>
      <c r="M24" s="51">
        <v>250</v>
      </c>
      <c r="N24" s="52">
        <v>200</v>
      </c>
      <c r="O24" s="51">
        <v>90</v>
      </c>
      <c r="P24" s="52">
        <v>360</v>
      </c>
      <c r="Q24" s="59"/>
      <c r="R24" s="59"/>
      <c r="S24" s="59">
        <f t="shared" si="0"/>
        <v>11820.27</v>
      </c>
      <c r="T24" s="59">
        <v>-2570.86</v>
      </c>
      <c r="U24" s="59">
        <f t="shared" ref="U24" si="5">SUM(S24:T24)</f>
        <v>9249.41</v>
      </c>
      <c r="V24" s="60"/>
      <c r="W24" s="48"/>
    </row>
    <row r="25" spans="2:23" x14ac:dyDescent="0.25">
      <c r="B25" s="54">
        <v>13</v>
      </c>
      <c r="C25" s="57" t="s">
        <v>75</v>
      </c>
      <c r="D25" s="46" t="s">
        <v>152</v>
      </c>
      <c r="E25" s="45" t="s">
        <v>153</v>
      </c>
      <c r="F25" s="58" t="s">
        <v>76</v>
      </c>
      <c r="G25" s="59"/>
      <c r="H25" s="50">
        <v>2120</v>
      </c>
      <c r="I25" s="59"/>
      <c r="J25" s="50"/>
      <c r="K25" s="50">
        <v>2500</v>
      </c>
      <c r="L25" s="51">
        <f>339.2+2500</f>
        <v>2839.2</v>
      </c>
      <c r="M25" s="51">
        <v>250</v>
      </c>
      <c r="N25" s="52">
        <v>200</v>
      </c>
      <c r="O25" s="51">
        <v>225</v>
      </c>
      <c r="P25" s="52">
        <v>450</v>
      </c>
      <c r="Q25" s="59"/>
      <c r="R25" s="59"/>
      <c r="S25" s="59">
        <f t="shared" si="0"/>
        <v>8584.2000000000007</v>
      </c>
      <c r="T25" s="59">
        <v>-7643.36</v>
      </c>
      <c r="U25" s="59">
        <f t="shared" si="1"/>
        <v>940.84000000000106</v>
      </c>
      <c r="V25" s="60"/>
      <c r="W25" s="48"/>
    </row>
    <row r="26" spans="2:23" x14ac:dyDescent="0.25">
      <c r="B26" s="54">
        <v>14</v>
      </c>
      <c r="C26" s="57" t="s">
        <v>75</v>
      </c>
      <c r="D26" s="46" t="s">
        <v>154</v>
      </c>
      <c r="E26" s="45" t="s">
        <v>155</v>
      </c>
      <c r="F26" s="58" t="s">
        <v>76</v>
      </c>
      <c r="G26" s="59"/>
      <c r="H26" s="50">
        <v>6759</v>
      </c>
      <c r="I26" s="59"/>
      <c r="J26" s="50">
        <v>750</v>
      </c>
      <c r="K26" s="50">
        <v>3500</v>
      </c>
      <c r="L26" s="51">
        <f>608.31+3500</f>
        <v>4108.3099999999995</v>
      </c>
      <c r="M26" s="51">
        <v>250</v>
      </c>
      <c r="N26" s="52">
        <v>200</v>
      </c>
      <c r="O26" s="51">
        <v>200</v>
      </c>
      <c r="P26" s="52"/>
      <c r="Q26" s="59"/>
      <c r="R26" s="59"/>
      <c r="S26" s="59">
        <f t="shared" si="0"/>
        <v>15767.31</v>
      </c>
      <c r="T26" s="59">
        <v>-6035.12</v>
      </c>
      <c r="U26" s="59">
        <f t="shared" si="1"/>
        <v>9732.1899999999987</v>
      </c>
      <c r="V26" s="60"/>
      <c r="W26" s="48"/>
    </row>
    <row r="27" spans="2:23" x14ac:dyDescent="0.25">
      <c r="B27" s="54">
        <v>15</v>
      </c>
      <c r="C27" s="57" t="s">
        <v>75</v>
      </c>
      <c r="D27" s="46" t="s">
        <v>156</v>
      </c>
      <c r="E27" s="45" t="s">
        <v>157</v>
      </c>
      <c r="F27" s="58" t="s">
        <v>76</v>
      </c>
      <c r="G27" s="59"/>
      <c r="H27" s="50">
        <v>1460</v>
      </c>
      <c r="I27" s="59"/>
      <c r="J27" s="50"/>
      <c r="K27" s="50">
        <v>1600</v>
      </c>
      <c r="L27" s="51">
        <f>233.6+1600</f>
        <v>1833.6</v>
      </c>
      <c r="M27" s="51">
        <v>250</v>
      </c>
      <c r="N27" s="52">
        <v>200</v>
      </c>
      <c r="O27" s="51">
        <f>35+90</f>
        <v>125</v>
      </c>
      <c r="P27" s="52">
        <v>540</v>
      </c>
      <c r="Q27" s="59"/>
      <c r="R27" s="59"/>
      <c r="S27" s="59">
        <f t="shared" si="0"/>
        <v>6008.6</v>
      </c>
      <c r="T27" s="59">
        <v>-2176.36</v>
      </c>
      <c r="U27" s="59">
        <f t="shared" si="1"/>
        <v>3832.2400000000002</v>
      </c>
      <c r="V27" s="60"/>
      <c r="W27" s="48"/>
    </row>
    <row r="28" spans="2:23" x14ac:dyDescent="0.25">
      <c r="B28" s="54">
        <v>16</v>
      </c>
      <c r="C28" s="57" t="s">
        <v>75</v>
      </c>
      <c r="D28" s="46" t="s">
        <v>158</v>
      </c>
      <c r="E28" s="45" t="s">
        <v>159</v>
      </c>
      <c r="F28" s="58" t="s">
        <v>76</v>
      </c>
      <c r="G28" s="59"/>
      <c r="H28" s="50">
        <v>2441</v>
      </c>
      <c r="I28" s="59"/>
      <c r="J28" s="50"/>
      <c r="K28" s="50">
        <v>2500</v>
      </c>
      <c r="L28" s="51">
        <f>390.56+2500</f>
        <v>2890.56</v>
      </c>
      <c r="M28" s="51">
        <v>250</v>
      </c>
      <c r="N28" s="52">
        <v>200</v>
      </c>
      <c r="O28" s="51">
        <f>50+175</f>
        <v>225</v>
      </c>
      <c r="P28" s="52">
        <v>360</v>
      </c>
      <c r="Q28" s="59"/>
      <c r="R28" s="59"/>
      <c r="S28" s="59">
        <f t="shared" si="0"/>
        <v>8866.56</v>
      </c>
      <c r="T28" s="59">
        <v>-3508.2</v>
      </c>
      <c r="U28" s="59">
        <f t="shared" si="1"/>
        <v>5358.36</v>
      </c>
      <c r="V28" s="60"/>
      <c r="W28" s="48"/>
    </row>
    <row r="29" spans="2:23" x14ac:dyDescent="0.25">
      <c r="B29" s="54">
        <v>17</v>
      </c>
      <c r="C29" s="57" t="s">
        <v>75</v>
      </c>
      <c r="D29" s="46" t="s">
        <v>160</v>
      </c>
      <c r="E29" s="46" t="s">
        <v>161</v>
      </c>
      <c r="F29" s="58" t="s">
        <v>76</v>
      </c>
      <c r="G29" s="59"/>
      <c r="H29" s="50">
        <v>2441</v>
      </c>
      <c r="I29" s="59"/>
      <c r="J29" s="50"/>
      <c r="K29" s="50">
        <v>2500</v>
      </c>
      <c r="L29" s="51">
        <f>390.56+2500</f>
        <v>2890.56</v>
      </c>
      <c r="M29" s="51">
        <v>250</v>
      </c>
      <c r="N29" s="52">
        <v>200</v>
      </c>
      <c r="O29" s="51">
        <f>50+175</f>
        <v>225</v>
      </c>
      <c r="P29" s="52">
        <v>360</v>
      </c>
      <c r="Q29" s="59"/>
      <c r="R29" s="59"/>
      <c r="S29" s="59">
        <f t="shared" si="0"/>
        <v>8866.56</v>
      </c>
      <c r="T29" s="59">
        <v>-5437.7</v>
      </c>
      <c r="U29" s="59">
        <f t="shared" ref="U29" si="6">SUM(S29:T29)</f>
        <v>3428.8599999999997</v>
      </c>
      <c r="V29" s="60"/>
      <c r="W29" s="48"/>
    </row>
    <row r="30" spans="2:23" x14ac:dyDescent="0.25">
      <c r="B30" s="54">
        <v>18</v>
      </c>
      <c r="C30" s="57" t="s">
        <v>162</v>
      </c>
      <c r="D30" s="46" t="s">
        <v>84</v>
      </c>
      <c r="E30" s="46" t="s">
        <v>111</v>
      </c>
      <c r="F30" s="58" t="s">
        <v>76</v>
      </c>
      <c r="G30" s="59"/>
      <c r="H30" s="59"/>
      <c r="I30" s="56">
        <v>13000</v>
      </c>
      <c r="J30" s="59"/>
      <c r="K30" s="59"/>
      <c r="L30" s="61"/>
      <c r="M30" s="61"/>
      <c r="N30" s="61"/>
      <c r="O30" s="61"/>
      <c r="P30" s="59"/>
      <c r="Q30" s="59"/>
      <c r="R30" s="59"/>
      <c r="S30" s="59">
        <f t="shared" si="0"/>
        <v>13000</v>
      </c>
      <c r="T30" s="59">
        <v>-650</v>
      </c>
      <c r="U30" s="59">
        <f t="shared" ref="U30" si="7">SUM(S30:T30)</f>
        <v>12350</v>
      </c>
      <c r="V30" s="60"/>
    </row>
    <row r="31" spans="2:23" x14ac:dyDescent="0.25">
      <c r="B31" s="54">
        <v>19</v>
      </c>
      <c r="C31" s="57" t="s">
        <v>162</v>
      </c>
      <c r="D31" s="46" t="s">
        <v>85</v>
      </c>
      <c r="E31" s="46" t="s">
        <v>111</v>
      </c>
      <c r="F31" s="58" t="s">
        <v>76</v>
      </c>
      <c r="G31" s="59"/>
      <c r="H31" s="59"/>
      <c r="I31" s="56">
        <v>13000</v>
      </c>
      <c r="J31" s="59"/>
      <c r="K31" s="59"/>
      <c r="L31" s="59"/>
      <c r="M31" s="59"/>
      <c r="N31" s="59"/>
      <c r="O31" s="59"/>
      <c r="P31" s="59"/>
      <c r="Q31" s="59"/>
      <c r="R31" s="59"/>
      <c r="S31" s="59">
        <f t="shared" ref="S31:S64" si="8">SUM(G31:R31)</f>
        <v>13000</v>
      </c>
      <c r="T31" s="59">
        <v>-650</v>
      </c>
      <c r="U31" s="59">
        <f t="shared" ref="U31:U64" si="9">SUM(S31:T31)</f>
        <v>12350</v>
      </c>
      <c r="V31" s="60"/>
    </row>
    <row r="32" spans="2:23" x14ac:dyDescent="0.25">
      <c r="B32" s="54">
        <v>20</v>
      </c>
      <c r="C32" s="57" t="s">
        <v>162</v>
      </c>
      <c r="D32" s="46" t="s">
        <v>86</v>
      </c>
      <c r="E32" s="46" t="s">
        <v>112</v>
      </c>
      <c r="F32" s="58" t="s">
        <v>76</v>
      </c>
      <c r="G32" s="59"/>
      <c r="H32" s="59"/>
      <c r="I32" s="56">
        <v>13000</v>
      </c>
      <c r="J32" s="59"/>
      <c r="K32" s="59"/>
      <c r="L32" s="59"/>
      <c r="M32" s="59"/>
      <c r="N32" s="59"/>
      <c r="O32" s="59"/>
      <c r="P32" s="59"/>
      <c r="Q32" s="59"/>
      <c r="R32" s="59"/>
      <c r="S32" s="59">
        <v>13000</v>
      </c>
      <c r="T32" s="59">
        <v>0</v>
      </c>
      <c r="U32" s="59">
        <f t="shared" si="9"/>
        <v>13000</v>
      </c>
      <c r="V32" s="60"/>
    </row>
    <row r="33" spans="2:22" x14ac:dyDescent="0.25">
      <c r="B33" s="54">
        <v>21</v>
      </c>
      <c r="C33" s="57" t="s">
        <v>162</v>
      </c>
      <c r="D33" s="46" t="s">
        <v>87</v>
      </c>
      <c r="E33" s="46" t="s">
        <v>112</v>
      </c>
      <c r="F33" s="58" t="s">
        <v>76</v>
      </c>
      <c r="G33" s="59"/>
      <c r="H33" s="59"/>
      <c r="I33" s="56">
        <v>13000</v>
      </c>
      <c r="J33" s="59"/>
      <c r="K33" s="59"/>
      <c r="L33" s="59"/>
      <c r="M33" s="59"/>
      <c r="N33" s="59"/>
      <c r="O33" s="59"/>
      <c r="P33" s="59"/>
      <c r="Q33" s="59"/>
      <c r="R33" s="59"/>
      <c r="S33" s="59">
        <f t="shared" si="8"/>
        <v>13000</v>
      </c>
      <c r="T33" s="59">
        <v>-650</v>
      </c>
      <c r="U33" s="59">
        <f t="shared" si="9"/>
        <v>12350</v>
      </c>
      <c r="V33" s="60"/>
    </row>
    <row r="34" spans="2:22" x14ac:dyDescent="0.25">
      <c r="B34" s="54">
        <v>22</v>
      </c>
      <c r="C34" s="57" t="s">
        <v>162</v>
      </c>
      <c r="D34" s="46" t="s">
        <v>88</v>
      </c>
      <c r="E34" s="46" t="s">
        <v>113</v>
      </c>
      <c r="F34" s="58" t="s">
        <v>76</v>
      </c>
      <c r="G34" s="59"/>
      <c r="H34" s="59"/>
      <c r="I34" s="56">
        <v>13000</v>
      </c>
      <c r="J34" s="59"/>
      <c r="K34" s="59"/>
      <c r="L34" s="59"/>
      <c r="M34" s="59"/>
      <c r="N34" s="59"/>
      <c r="O34" s="59"/>
      <c r="P34" s="59"/>
      <c r="Q34" s="59"/>
      <c r="R34" s="59"/>
      <c r="S34" s="59">
        <v>13000</v>
      </c>
      <c r="T34" s="59">
        <v>-650</v>
      </c>
      <c r="U34" s="59">
        <f t="shared" si="9"/>
        <v>12350</v>
      </c>
      <c r="V34" s="60"/>
    </row>
    <row r="35" spans="2:22" x14ac:dyDescent="0.25">
      <c r="B35" s="54">
        <v>23</v>
      </c>
      <c r="C35" s="57" t="s">
        <v>162</v>
      </c>
      <c r="D35" s="46" t="s">
        <v>89</v>
      </c>
      <c r="E35" s="46" t="s">
        <v>111</v>
      </c>
      <c r="F35" s="58" t="s">
        <v>76</v>
      </c>
      <c r="G35" s="59"/>
      <c r="H35" s="59"/>
      <c r="I35" s="56">
        <v>13000</v>
      </c>
      <c r="J35" s="59"/>
      <c r="K35" s="59"/>
      <c r="L35" s="59"/>
      <c r="M35" s="59"/>
      <c r="N35" s="59"/>
      <c r="O35" s="59"/>
      <c r="P35" s="59"/>
      <c r="Q35" s="59"/>
      <c r="R35" s="59"/>
      <c r="S35" s="59">
        <f t="shared" si="8"/>
        <v>13000</v>
      </c>
      <c r="T35" s="59">
        <v>-650</v>
      </c>
      <c r="U35" s="59">
        <f t="shared" si="9"/>
        <v>12350</v>
      </c>
      <c r="V35" s="60"/>
    </row>
    <row r="36" spans="2:22" x14ac:dyDescent="0.25">
      <c r="B36" s="54">
        <v>24</v>
      </c>
      <c r="C36" s="57" t="s">
        <v>162</v>
      </c>
      <c r="D36" s="46" t="s">
        <v>90</v>
      </c>
      <c r="E36" s="46" t="s">
        <v>114</v>
      </c>
      <c r="F36" s="58" t="s">
        <v>76</v>
      </c>
      <c r="G36" s="59"/>
      <c r="H36" s="59"/>
      <c r="I36" s="56">
        <v>10000</v>
      </c>
      <c r="J36" s="59"/>
      <c r="K36" s="59"/>
      <c r="L36" s="59"/>
      <c r="M36" s="59"/>
      <c r="N36" s="59"/>
      <c r="O36" s="59"/>
      <c r="P36" s="59"/>
      <c r="Q36" s="59"/>
      <c r="R36" s="59"/>
      <c r="S36" s="59">
        <f t="shared" si="8"/>
        <v>10000</v>
      </c>
      <c r="T36" s="59">
        <v>-500</v>
      </c>
      <c r="U36" s="59">
        <f t="shared" si="9"/>
        <v>9500</v>
      </c>
      <c r="V36" s="60"/>
    </row>
    <row r="37" spans="2:22" x14ac:dyDescent="0.25">
      <c r="B37" s="54">
        <v>25</v>
      </c>
      <c r="C37" s="57" t="s">
        <v>162</v>
      </c>
      <c r="D37" s="46" t="s">
        <v>91</v>
      </c>
      <c r="E37" s="46" t="s">
        <v>111</v>
      </c>
      <c r="F37" s="58" t="s">
        <v>76</v>
      </c>
      <c r="G37" s="59"/>
      <c r="H37" s="59"/>
      <c r="I37" s="56">
        <v>11800</v>
      </c>
      <c r="J37" s="59"/>
      <c r="K37" s="59"/>
      <c r="L37" s="59"/>
      <c r="M37" s="59"/>
      <c r="N37" s="59"/>
      <c r="O37" s="59"/>
      <c r="P37" s="59"/>
      <c r="Q37" s="59"/>
      <c r="R37" s="59"/>
      <c r="S37" s="59">
        <f t="shared" si="8"/>
        <v>11800</v>
      </c>
      <c r="T37" s="61">
        <v>-590</v>
      </c>
      <c r="U37" s="59">
        <f t="shared" si="9"/>
        <v>11210</v>
      </c>
      <c r="V37" s="60"/>
    </row>
    <row r="38" spans="2:22" x14ac:dyDescent="0.25">
      <c r="B38" s="54">
        <v>26</v>
      </c>
      <c r="C38" s="57" t="s">
        <v>162</v>
      </c>
      <c r="D38" s="46" t="s">
        <v>92</v>
      </c>
      <c r="E38" s="46" t="s">
        <v>115</v>
      </c>
      <c r="F38" s="58" t="s">
        <v>76</v>
      </c>
      <c r="G38" s="59"/>
      <c r="H38" s="59"/>
      <c r="I38" s="56">
        <v>9000</v>
      </c>
      <c r="J38" s="59"/>
      <c r="K38" s="59"/>
      <c r="L38" s="59"/>
      <c r="M38" s="59"/>
      <c r="N38" s="59"/>
      <c r="O38" s="59"/>
      <c r="P38" s="59"/>
      <c r="Q38" s="59"/>
      <c r="R38" s="59"/>
      <c r="S38" s="59">
        <v>9000</v>
      </c>
      <c r="T38" s="61">
        <v>-450</v>
      </c>
      <c r="U38" s="59">
        <f t="shared" si="9"/>
        <v>8550</v>
      </c>
      <c r="V38" s="60"/>
    </row>
    <row r="39" spans="2:22" x14ac:dyDescent="0.25">
      <c r="B39" s="54">
        <v>27</v>
      </c>
      <c r="C39" s="57" t="s">
        <v>162</v>
      </c>
      <c r="D39" s="46" t="s">
        <v>93</v>
      </c>
      <c r="E39" s="46" t="s">
        <v>116</v>
      </c>
      <c r="F39" s="58" t="s">
        <v>76</v>
      </c>
      <c r="G39" s="59"/>
      <c r="H39" s="59"/>
      <c r="I39" s="56">
        <v>9000</v>
      </c>
      <c r="J39" s="59"/>
      <c r="K39" s="59"/>
      <c r="L39" s="59"/>
      <c r="M39" s="59"/>
      <c r="N39" s="59"/>
      <c r="O39" s="59"/>
      <c r="P39" s="59"/>
      <c r="Q39" s="59"/>
      <c r="R39" s="59"/>
      <c r="S39" s="59">
        <f t="shared" si="8"/>
        <v>9000</v>
      </c>
      <c r="T39" s="61">
        <v>-450</v>
      </c>
      <c r="U39" s="59">
        <f t="shared" si="9"/>
        <v>8550</v>
      </c>
      <c r="V39" s="60"/>
    </row>
    <row r="40" spans="2:22" x14ac:dyDescent="0.25">
      <c r="B40" s="54">
        <v>28</v>
      </c>
      <c r="C40" s="57" t="s">
        <v>162</v>
      </c>
      <c r="D40" s="46" t="s">
        <v>94</v>
      </c>
      <c r="E40" s="46" t="s">
        <v>117</v>
      </c>
      <c r="F40" s="58" t="s">
        <v>76</v>
      </c>
      <c r="G40" s="59"/>
      <c r="H40" s="59"/>
      <c r="I40" s="56">
        <v>9000</v>
      </c>
      <c r="J40" s="59"/>
      <c r="K40" s="59"/>
      <c r="L40" s="59"/>
      <c r="M40" s="59"/>
      <c r="N40" s="59"/>
      <c r="O40" s="59"/>
      <c r="P40" s="59"/>
      <c r="Q40" s="59"/>
      <c r="R40" s="59"/>
      <c r="S40" s="59">
        <f t="shared" si="8"/>
        <v>9000</v>
      </c>
      <c r="T40" s="61">
        <v>-450</v>
      </c>
      <c r="U40" s="59">
        <f t="shared" si="9"/>
        <v>8550</v>
      </c>
      <c r="V40" s="60"/>
    </row>
    <row r="41" spans="2:22" x14ac:dyDescent="0.25">
      <c r="B41" s="54">
        <v>29</v>
      </c>
      <c r="C41" s="57" t="s">
        <v>162</v>
      </c>
      <c r="D41" s="46" t="s">
        <v>95</v>
      </c>
      <c r="E41" s="46" t="s">
        <v>118</v>
      </c>
      <c r="F41" s="58" t="s">
        <v>76</v>
      </c>
      <c r="G41" s="59"/>
      <c r="H41" s="59"/>
      <c r="I41" s="56">
        <v>13000</v>
      </c>
      <c r="J41" s="59"/>
      <c r="K41" s="59"/>
      <c r="L41" s="59"/>
      <c r="M41" s="59"/>
      <c r="N41" s="59"/>
      <c r="O41" s="59"/>
      <c r="P41" s="59"/>
      <c r="Q41" s="59"/>
      <c r="R41" s="59"/>
      <c r="S41" s="59">
        <f t="shared" si="8"/>
        <v>13000</v>
      </c>
      <c r="T41" s="61">
        <v>-650</v>
      </c>
      <c r="U41" s="59">
        <f t="shared" si="9"/>
        <v>12350</v>
      </c>
      <c r="V41" s="60"/>
    </row>
    <row r="42" spans="2:22" x14ac:dyDescent="0.25">
      <c r="B42" s="54">
        <v>30</v>
      </c>
      <c r="C42" s="57" t="s">
        <v>162</v>
      </c>
      <c r="D42" s="46" t="s">
        <v>96</v>
      </c>
      <c r="E42" s="46" t="s">
        <v>119</v>
      </c>
      <c r="F42" s="58" t="s">
        <v>76</v>
      </c>
      <c r="G42" s="59"/>
      <c r="H42" s="59"/>
      <c r="I42" s="56">
        <v>13000</v>
      </c>
      <c r="J42" s="59"/>
      <c r="K42" s="59"/>
      <c r="L42" s="59"/>
      <c r="M42" s="59"/>
      <c r="N42" s="59"/>
      <c r="O42" s="59"/>
      <c r="P42" s="59"/>
      <c r="Q42" s="59"/>
      <c r="R42" s="59"/>
      <c r="S42" s="59">
        <f t="shared" si="8"/>
        <v>13000</v>
      </c>
      <c r="T42" s="61">
        <v>-580.36</v>
      </c>
      <c r="U42" s="59">
        <f t="shared" si="9"/>
        <v>12419.64</v>
      </c>
      <c r="V42" s="60"/>
    </row>
    <row r="43" spans="2:22" x14ac:dyDescent="0.25">
      <c r="B43" s="54">
        <v>31</v>
      </c>
      <c r="C43" s="57" t="s">
        <v>162</v>
      </c>
      <c r="D43" s="46" t="s">
        <v>97</v>
      </c>
      <c r="E43" s="46" t="s">
        <v>120</v>
      </c>
      <c r="F43" s="58" t="s">
        <v>76</v>
      </c>
      <c r="G43" s="59"/>
      <c r="H43" s="59"/>
      <c r="I43" s="56">
        <v>8000</v>
      </c>
      <c r="J43" s="59"/>
      <c r="K43" s="59"/>
      <c r="L43" s="59"/>
      <c r="M43" s="59"/>
      <c r="N43" s="59"/>
      <c r="O43" s="59"/>
      <c r="P43" s="59"/>
      <c r="Q43" s="59"/>
      <c r="R43" s="59"/>
      <c r="S43" s="59">
        <f t="shared" si="8"/>
        <v>8000</v>
      </c>
      <c r="T43" s="61">
        <v>-400</v>
      </c>
      <c r="U43" s="59">
        <f t="shared" si="9"/>
        <v>7600</v>
      </c>
      <c r="V43" s="60"/>
    </row>
    <row r="44" spans="2:22" x14ac:dyDescent="0.25">
      <c r="B44" s="54">
        <v>32</v>
      </c>
      <c r="C44" s="57" t="s">
        <v>162</v>
      </c>
      <c r="D44" s="46" t="s">
        <v>98</v>
      </c>
      <c r="E44" s="46" t="s">
        <v>121</v>
      </c>
      <c r="F44" s="58" t="s">
        <v>76</v>
      </c>
      <c r="G44" s="59"/>
      <c r="H44" s="59"/>
      <c r="I44" s="56">
        <v>9000</v>
      </c>
      <c r="J44" s="59"/>
      <c r="K44" s="59"/>
      <c r="L44" s="59"/>
      <c r="M44" s="59"/>
      <c r="N44" s="59"/>
      <c r="O44" s="59"/>
      <c r="P44" s="59"/>
      <c r="Q44" s="59"/>
      <c r="R44" s="59"/>
      <c r="S44" s="59">
        <f t="shared" si="8"/>
        <v>9000</v>
      </c>
      <c r="T44" s="61">
        <v>-450</v>
      </c>
      <c r="U44" s="59">
        <f t="shared" si="9"/>
        <v>8550</v>
      </c>
      <c r="V44" s="60"/>
    </row>
    <row r="45" spans="2:22" x14ac:dyDescent="0.25">
      <c r="B45" s="54">
        <v>33</v>
      </c>
      <c r="C45" s="57" t="s">
        <v>162</v>
      </c>
      <c r="D45" s="46" t="s">
        <v>99</v>
      </c>
      <c r="E45" s="46" t="s">
        <v>122</v>
      </c>
      <c r="F45" s="58" t="s">
        <v>76</v>
      </c>
      <c r="G45" s="59"/>
      <c r="H45" s="59"/>
      <c r="I45" s="56">
        <v>7000</v>
      </c>
      <c r="J45" s="59"/>
      <c r="K45" s="59"/>
      <c r="L45" s="59"/>
      <c r="M45" s="59"/>
      <c r="N45" s="59"/>
      <c r="O45" s="59"/>
      <c r="P45" s="59"/>
      <c r="Q45" s="59"/>
      <c r="R45" s="59"/>
      <c r="S45" s="59">
        <f t="shared" si="8"/>
        <v>7000</v>
      </c>
      <c r="T45" s="61">
        <v>-350</v>
      </c>
      <c r="U45" s="59">
        <f t="shared" si="9"/>
        <v>6650</v>
      </c>
      <c r="V45" s="60"/>
    </row>
    <row r="46" spans="2:22" x14ac:dyDescent="0.25">
      <c r="B46" s="54">
        <v>34</v>
      </c>
      <c r="C46" s="57" t="s">
        <v>162</v>
      </c>
      <c r="D46" s="46" t="s">
        <v>100</v>
      </c>
      <c r="E46" s="46" t="s">
        <v>115</v>
      </c>
      <c r="F46" s="58" t="s">
        <v>76</v>
      </c>
      <c r="G46" s="59"/>
      <c r="H46" s="59"/>
      <c r="I46" s="56">
        <v>8000</v>
      </c>
      <c r="J46" s="59"/>
      <c r="K46" s="59"/>
      <c r="L46" s="59"/>
      <c r="M46" s="59"/>
      <c r="N46" s="59"/>
      <c r="O46" s="59"/>
      <c r="P46" s="59"/>
      <c r="Q46" s="59"/>
      <c r="R46" s="59"/>
      <c r="S46" s="59">
        <f t="shared" si="8"/>
        <v>8000</v>
      </c>
      <c r="T46" s="61">
        <v>-400</v>
      </c>
      <c r="U46" s="59">
        <f t="shared" si="9"/>
        <v>7600</v>
      </c>
      <c r="V46" s="60"/>
    </row>
    <row r="47" spans="2:22" x14ac:dyDescent="0.25">
      <c r="B47" s="54">
        <v>35</v>
      </c>
      <c r="C47" s="57" t="s">
        <v>162</v>
      </c>
      <c r="D47" s="46" t="s">
        <v>101</v>
      </c>
      <c r="E47" s="46" t="s">
        <v>115</v>
      </c>
      <c r="F47" s="58" t="s">
        <v>76</v>
      </c>
      <c r="G47" s="59"/>
      <c r="H47" s="59"/>
      <c r="I47" s="56">
        <v>13000</v>
      </c>
      <c r="J47" s="59"/>
      <c r="K47" s="59"/>
      <c r="L47" s="59"/>
      <c r="M47" s="59"/>
      <c r="N47" s="59"/>
      <c r="O47" s="59"/>
      <c r="P47" s="59"/>
      <c r="Q47" s="59"/>
      <c r="R47" s="59"/>
      <c r="S47" s="59">
        <v>13000</v>
      </c>
      <c r="T47" s="61">
        <v>-650</v>
      </c>
      <c r="U47" s="59">
        <f t="shared" si="9"/>
        <v>12350</v>
      </c>
      <c r="V47" s="60"/>
    </row>
    <row r="48" spans="2:22" x14ac:dyDescent="0.25">
      <c r="B48" s="54">
        <v>36</v>
      </c>
      <c r="C48" s="57" t="s">
        <v>162</v>
      </c>
      <c r="D48" s="46" t="s">
        <v>102</v>
      </c>
      <c r="E48" s="46" t="s">
        <v>115</v>
      </c>
      <c r="F48" s="58" t="s">
        <v>76</v>
      </c>
      <c r="G48" s="59"/>
      <c r="H48" s="59"/>
      <c r="I48" s="56">
        <v>9000</v>
      </c>
      <c r="J48" s="59"/>
      <c r="K48" s="59"/>
      <c r="L48" s="59"/>
      <c r="M48" s="59"/>
      <c r="N48" s="59"/>
      <c r="O48" s="59"/>
      <c r="P48" s="59"/>
      <c r="Q48" s="59"/>
      <c r="R48" s="59"/>
      <c r="S48" s="59">
        <f t="shared" si="8"/>
        <v>9000</v>
      </c>
      <c r="T48" s="61">
        <v>-450</v>
      </c>
      <c r="U48" s="59">
        <f t="shared" si="9"/>
        <v>8550</v>
      </c>
      <c r="V48" s="60"/>
    </row>
    <row r="49" spans="2:22" x14ac:dyDescent="0.25">
      <c r="B49" s="54">
        <v>37</v>
      </c>
      <c r="C49" s="57" t="s">
        <v>162</v>
      </c>
      <c r="D49" s="46" t="s">
        <v>103</v>
      </c>
      <c r="E49" s="46" t="s">
        <v>123</v>
      </c>
      <c r="F49" s="58" t="s">
        <v>76</v>
      </c>
      <c r="G49" s="59"/>
      <c r="H49" s="59"/>
      <c r="I49" s="56">
        <v>8000</v>
      </c>
      <c r="J49" s="59"/>
      <c r="K49" s="59"/>
      <c r="L49" s="59"/>
      <c r="M49" s="59"/>
      <c r="N49" s="59"/>
      <c r="O49" s="59"/>
      <c r="P49" s="59"/>
      <c r="Q49" s="59"/>
      <c r="R49" s="59"/>
      <c r="S49" s="59">
        <f t="shared" si="8"/>
        <v>8000</v>
      </c>
      <c r="T49" s="61">
        <v>-400</v>
      </c>
      <c r="U49" s="59">
        <f t="shared" si="9"/>
        <v>7600</v>
      </c>
      <c r="V49" s="60"/>
    </row>
    <row r="50" spans="2:22" x14ac:dyDescent="0.25">
      <c r="B50" s="54">
        <v>38</v>
      </c>
      <c r="C50" s="57" t="s">
        <v>162</v>
      </c>
      <c r="D50" s="46" t="s">
        <v>104</v>
      </c>
      <c r="E50" s="46" t="s">
        <v>124</v>
      </c>
      <c r="F50" s="58" t="s">
        <v>76</v>
      </c>
      <c r="G50" s="59"/>
      <c r="H50" s="59"/>
      <c r="I50" s="56">
        <v>13000</v>
      </c>
      <c r="J50" s="59"/>
      <c r="K50" s="59"/>
      <c r="L50" s="59"/>
      <c r="M50" s="59"/>
      <c r="N50" s="59"/>
      <c r="O50" s="59"/>
      <c r="P50" s="59"/>
      <c r="Q50" s="59"/>
      <c r="R50" s="59"/>
      <c r="S50" s="59">
        <f t="shared" si="8"/>
        <v>13000</v>
      </c>
      <c r="T50" s="61">
        <v>-650</v>
      </c>
      <c r="U50" s="59">
        <f t="shared" si="9"/>
        <v>12350</v>
      </c>
      <c r="V50" s="60"/>
    </row>
    <row r="51" spans="2:22" x14ac:dyDescent="0.25">
      <c r="B51" s="54">
        <v>39</v>
      </c>
      <c r="C51" s="57" t="s">
        <v>162</v>
      </c>
      <c r="D51" s="46" t="s">
        <v>105</v>
      </c>
      <c r="E51" s="46" t="s">
        <v>125</v>
      </c>
      <c r="F51" s="58" t="s">
        <v>76</v>
      </c>
      <c r="G51" s="59"/>
      <c r="H51" s="59"/>
      <c r="I51" s="56">
        <v>13000</v>
      </c>
      <c r="J51" s="59"/>
      <c r="K51" s="59"/>
      <c r="L51" s="59"/>
      <c r="M51" s="59"/>
      <c r="N51" s="59"/>
      <c r="O51" s="59"/>
      <c r="P51" s="59"/>
      <c r="Q51" s="59"/>
      <c r="R51" s="59"/>
      <c r="S51" s="59">
        <f t="shared" si="8"/>
        <v>13000</v>
      </c>
      <c r="T51" s="61">
        <v>-580.36</v>
      </c>
      <c r="U51" s="59">
        <f t="shared" si="9"/>
        <v>12419.64</v>
      </c>
      <c r="V51" s="60"/>
    </row>
    <row r="52" spans="2:22" x14ac:dyDescent="0.25">
      <c r="B52" s="54">
        <v>40</v>
      </c>
      <c r="C52" s="57" t="s">
        <v>162</v>
      </c>
      <c r="D52" s="46" t="s">
        <v>106</v>
      </c>
      <c r="E52" s="46" t="s">
        <v>126</v>
      </c>
      <c r="F52" s="58" t="s">
        <v>76</v>
      </c>
      <c r="G52" s="59"/>
      <c r="H52" s="59"/>
      <c r="I52" s="56">
        <v>6000</v>
      </c>
      <c r="J52" s="59"/>
      <c r="K52" s="59"/>
      <c r="L52" s="59"/>
      <c r="M52" s="59"/>
      <c r="N52" s="59"/>
      <c r="O52" s="59"/>
      <c r="P52" s="59"/>
      <c r="Q52" s="59"/>
      <c r="R52" s="59"/>
      <c r="S52" s="59">
        <f t="shared" si="8"/>
        <v>6000</v>
      </c>
      <c r="T52" s="59">
        <v>-300</v>
      </c>
      <c r="U52" s="59">
        <f t="shared" si="9"/>
        <v>5700</v>
      </c>
      <c r="V52" s="60"/>
    </row>
    <row r="53" spans="2:22" x14ac:dyDescent="0.25">
      <c r="B53" s="54">
        <v>41</v>
      </c>
      <c r="C53" s="57" t="s">
        <v>162</v>
      </c>
      <c r="D53" s="46" t="s">
        <v>107</v>
      </c>
      <c r="E53" s="46" t="s">
        <v>122</v>
      </c>
      <c r="F53" s="58" t="s">
        <v>76</v>
      </c>
      <c r="G53" s="59"/>
      <c r="H53" s="59"/>
      <c r="I53" s="56">
        <v>8000</v>
      </c>
      <c r="J53" s="59"/>
      <c r="K53" s="59"/>
      <c r="L53" s="59"/>
      <c r="M53" s="59"/>
      <c r="N53" s="59"/>
      <c r="O53" s="59"/>
      <c r="P53" s="59"/>
      <c r="Q53" s="59"/>
      <c r="R53" s="59"/>
      <c r="S53" s="59">
        <f t="shared" si="8"/>
        <v>8000</v>
      </c>
      <c r="T53" s="59">
        <v>-400</v>
      </c>
      <c r="U53" s="59">
        <f t="shared" si="9"/>
        <v>7600</v>
      </c>
      <c r="V53" s="60"/>
    </row>
    <row r="54" spans="2:22" x14ac:dyDescent="0.25">
      <c r="B54" s="54">
        <v>42</v>
      </c>
      <c r="C54" s="57" t="s">
        <v>162</v>
      </c>
      <c r="D54" s="46" t="s">
        <v>108</v>
      </c>
      <c r="E54" s="46" t="s">
        <v>127</v>
      </c>
      <c r="F54" s="58" t="s">
        <v>76</v>
      </c>
      <c r="G54" s="59"/>
      <c r="H54" s="59"/>
      <c r="I54" s="56">
        <v>9000</v>
      </c>
      <c r="J54" s="59"/>
      <c r="K54" s="59"/>
      <c r="L54" s="59"/>
      <c r="M54" s="59"/>
      <c r="N54" s="59"/>
      <c r="O54" s="59"/>
      <c r="P54" s="59"/>
      <c r="Q54" s="59"/>
      <c r="R54" s="59"/>
      <c r="S54" s="59">
        <f t="shared" si="8"/>
        <v>9000</v>
      </c>
      <c r="T54" s="59">
        <v>-450</v>
      </c>
      <c r="U54" s="59">
        <f t="shared" si="9"/>
        <v>8550</v>
      </c>
      <c r="V54" s="60"/>
    </row>
    <row r="55" spans="2:22" x14ac:dyDescent="0.25">
      <c r="B55" s="54">
        <v>43</v>
      </c>
      <c r="C55" s="57" t="s">
        <v>162</v>
      </c>
      <c r="D55" s="46" t="s">
        <v>109</v>
      </c>
      <c r="E55" s="46" t="s">
        <v>125</v>
      </c>
      <c r="F55" s="58" t="s">
        <v>76</v>
      </c>
      <c r="G55" s="59"/>
      <c r="H55" s="59"/>
      <c r="I55" s="56">
        <v>13000</v>
      </c>
      <c r="J55" s="59"/>
      <c r="K55" s="59"/>
      <c r="L55" s="59"/>
      <c r="M55" s="59"/>
      <c r="N55" s="59"/>
      <c r="O55" s="59"/>
      <c r="P55" s="59"/>
      <c r="Q55" s="59"/>
      <c r="R55" s="59"/>
      <c r="S55" s="59">
        <f t="shared" si="8"/>
        <v>13000</v>
      </c>
      <c r="T55" s="61">
        <v>-580.36</v>
      </c>
      <c r="U55" s="59">
        <f t="shared" si="9"/>
        <v>12419.64</v>
      </c>
      <c r="V55" s="60"/>
    </row>
    <row r="56" spans="2:22" x14ac:dyDescent="0.25">
      <c r="B56" s="54">
        <v>44</v>
      </c>
      <c r="C56" s="57" t="s">
        <v>162</v>
      </c>
      <c r="D56" s="46" t="s">
        <v>110</v>
      </c>
      <c r="E56" s="46" t="s">
        <v>128</v>
      </c>
      <c r="F56" s="58" t="s">
        <v>76</v>
      </c>
      <c r="G56" s="62"/>
      <c r="H56" s="62"/>
      <c r="I56" s="56">
        <v>7000</v>
      </c>
      <c r="J56" s="62"/>
      <c r="K56" s="62"/>
      <c r="L56" s="62"/>
      <c r="M56" s="62"/>
      <c r="N56" s="62"/>
      <c r="O56" s="62"/>
      <c r="P56" s="62"/>
      <c r="Q56" s="62"/>
      <c r="R56" s="62"/>
      <c r="S56" s="59">
        <f t="shared" si="8"/>
        <v>7000</v>
      </c>
      <c r="T56" s="59">
        <v>-350</v>
      </c>
      <c r="U56" s="59">
        <f t="shared" si="9"/>
        <v>6650</v>
      </c>
      <c r="V56" s="60"/>
    </row>
    <row r="57" spans="2:22" x14ac:dyDescent="0.25">
      <c r="B57" s="54">
        <v>45</v>
      </c>
      <c r="C57" s="57" t="s">
        <v>162</v>
      </c>
      <c r="D57" s="46" t="s">
        <v>583</v>
      </c>
      <c r="E57" s="46" t="s">
        <v>111</v>
      </c>
      <c r="F57" s="58" t="s">
        <v>76</v>
      </c>
      <c r="G57" s="62"/>
      <c r="H57" s="62"/>
      <c r="I57" s="56">
        <v>13000</v>
      </c>
      <c r="J57" s="62"/>
      <c r="K57" s="62"/>
      <c r="L57" s="62"/>
      <c r="M57" s="62"/>
      <c r="N57" s="62"/>
      <c r="O57" s="62"/>
      <c r="P57" s="62"/>
      <c r="Q57" s="62"/>
      <c r="R57" s="62"/>
      <c r="S57" s="59">
        <f t="shared" ref="S57" si="10">SUM(G57:R57)</f>
        <v>13000</v>
      </c>
      <c r="T57" s="59">
        <v>-650</v>
      </c>
      <c r="U57" s="59">
        <f t="shared" ref="U57" si="11">SUM(S57:T57)</f>
        <v>12350</v>
      </c>
      <c r="V57" s="60"/>
    </row>
    <row r="58" spans="2:22" x14ac:dyDescent="0.25">
      <c r="B58" s="54">
        <v>46</v>
      </c>
      <c r="C58" s="57" t="s">
        <v>162</v>
      </c>
      <c r="D58" s="46" t="s">
        <v>584</v>
      </c>
      <c r="E58" s="46" t="s">
        <v>111</v>
      </c>
      <c r="F58" s="58" t="s">
        <v>76</v>
      </c>
      <c r="G58" s="62"/>
      <c r="H58" s="62"/>
      <c r="I58" s="56">
        <v>9000</v>
      </c>
      <c r="J58" s="62"/>
      <c r="K58" s="62"/>
      <c r="L58" s="62"/>
      <c r="M58" s="62"/>
      <c r="N58" s="62"/>
      <c r="O58" s="62"/>
      <c r="P58" s="62"/>
      <c r="Q58" s="62"/>
      <c r="R58" s="62"/>
      <c r="S58" s="59">
        <f t="shared" ref="S58:S59" si="12">SUM(G58:R58)</f>
        <v>9000</v>
      </c>
      <c r="T58" s="59">
        <v>-450</v>
      </c>
      <c r="U58" s="59">
        <f t="shared" ref="U58:U59" si="13">SUM(S58:T58)</f>
        <v>8550</v>
      </c>
      <c r="V58" s="60"/>
    </row>
    <row r="59" spans="2:22" x14ac:dyDescent="0.25">
      <c r="B59" s="54">
        <v>47</v>
      </c>
      <c r="C59" s="57" t="s">
        <v>162</v>
      </c>
      <c r="D59" s="46" t="s">
        <v>585</v>
      </c>
      <c r="E59" s="46" t="s">
        <v>587</v>
      </c>
      <c r="F59" s="58" t="s">
        <v>76</v>
      </c>
      <c r="G59" s="62"/>
      <c r="H59" s="62"/>
      <c r="I59" s="56">
        <v>9000</v>
      </c>
      <c r="J59" s="62"/>
      <c r="K59" s="62"/>
      <c r="L59" s="62"/>
      <c r="M59" s="62"/>
      <c r="N59" s="62"/>
      <c r="O59" s="62"/>
      <c r="P59" s="62"/>
      <c r="Q59" s="62"/>
      <c r="R59" s="62"/>
      <c r="S59" s="59">
        <f t="shared" si="12"/>
        <v>9000</v>
      </c>
      <c r="T59" s="59">
        <v>-450</v>
      </c>
      <c r="U59" s="59">
        <f t="shared" si="13"/>
        <v>8550</v>
      </c>
      <c r="V59" s="60"/>
    </row>
    <row r="60" spans="2:22" x14ac:dyDescent="0.25">
      <c r="B60" s="54">
        <v>48</v>
      </c>
      <c r="C60" s="57" t="s">
        <v>162</v>
      </c>
      <c r="D60" s="46" t="s">
        <v>586</v>
      </c>
      <c r="E60" s="46" t="s">
        <v>125</v>
      </c>
      <c r="F60" s="58" t="s">
        <v>76</v>
      </c>
      <c r="G60" s="62"/>
      <c r="H60" s="62"/>
      <c r="I60" s="56">
        <v>13000</v>
      </c>
      <c r="J60" s="62"/>
      <c r="K60" s="62"/>
      <c r="L60" s="62"/>
      <c r="M60" s="62"/>
      <c r="N60" s="62"/>
      <c r="O60" s="62"/>
      <c r="P60" s="62"/>
      <c r="Q60" s="62"/>
      <c r="R60" s="62"/>
      <c r="S60" s="59">
        <f t="shared" si="8"/>
        <v>13000</v>
      </c>
      <c r="T60" s="59">
        <v>-650</v>
      </c>
      <c r="U60" s="59">
        <f t="shared" si="9"/>
        <v>12350</v>
      </c>
      <c r="V60" s="60"/>
    </row>
    <row r="61" spans="2:22" x14ac:dyDescent="0.25">
      <c r="B61" s="137">
        <v>49</v>
      </c>
      <c r="C61" s="57" t="s">
        <v>162</v>
      </c>
      <c r="D61" s="46" t="s">
        <v>768</v>
      </c>
      <c r="E61" s="46" t="s">
        <v>115</v>
      </c>
      <c r="F61" s="58" t="s">
        <v>76</v>
      </c>
      <c r="G61" s="62"/>
      <c r="H61" s="62"/>
      <c r="I61" s="56">
        <v>13000</v>
      </c>
      <c r="J61" s="62"/>
      <c r="K61" s="62"/>
      <c r="L61" s="62"/>
      <c r="M61" s="62"/>
      <c r="N61" s="62"/>
      <c r="O61" s="62"/>
      <c r="P61" s="62"/>
      <c r="Q61" s="62"/>
      <c r="R61" s="62"/>
      <c r="S61" s="59">
        <f t="shared" si="8"/>
        <v>13000</v>
      </c>
      <c r="T61" s="59">
        <v>-650</v>
      </c>
      <c r="U61" s="59">
        <f t="shared" si="9"/>
        <v>12350</v>
      </c>
      <c r="V61" s="60"/>
    </row>
    <row r="62" spans="2:22" x14ac:dyDescent="0.25">
      <c r="B62" s="137">
        <v>50</v>
      </c>
      <c r="C62" s="57" t="s">
        <v>162</v>
      </c>
      <c r="D62" s="46" t="s">
        <v>769</v>
      </c>
      <c r="E62" s="46" t="s">
        <v>115</v>
      </c>
      <c r="F62" s="58" t="s">
        <v>76</v>
      </c>
      <c r="G62" s="62"/>
      <c r="H62" s="62"/>
      <c r="I62" s="56">
        <v>9000</v>
      </c>
      <c r="J62" s="62"/>
      <c r="K62" s="62"/>
      <c r="L62" s="62"/>
      <c r="M62" s="62"/>
      <c r="N62" s="62"/>
      <c r="O62" s="62"/>
      <c r="P62" s="62"/>
      <c r="Q62" s="62"/>
      <c r="R62" s="62"/>
      <c r="S62" s="59">
        <f t="shared" si="8"/>
        <v>9000</v>
      </c>
      <c r="T62" s="59">
        <v>-450</v>
      </c>
      <c r="U62" s="59">
        <f t="shared" si="9"/>
        <v>8550</v>
      </c>
      <c r="V62" s="60"/>
    </row>
    <row r="63" spans="2:22" x14ac:dyDescent="0.25">
      <c r="B63" s="137">
        <v>51</v>
      </c>
      <c r="C63" s="57" t="s">
        <v>162</v>
      </c>
      <c r="D63" s="46" t="s">
        <v>775</v>
      </c>
      <c r="E63" s="46" t="s">
        <v>774</v>
      </c>
      <c r="F63" s="58" t="s">
        <v>76</v>
      </c>
      <c r="G63" s="62"/>
      <c r="H63" s="62"/>
      <c r="I63" s="56">
        <v>13000</v>
      </c>
      <c r="J63" s="62"/>
      <c r="K63" s="62"/>
      <c r="L63" s="62"/>
      <c r="M63" s="62"/>
      <c r="N63" s="62"/>
      <c r="O63" s="62"/>
      <c r="P63" s="62"/>
      <c r="Q63" s="62"/>
      <c r="R63" s="62"/>
      <c r="S63" s="59">
        <f t="shared" si="8"/>
        <v>13000</v>
      </c>
      <c r="T63" s="59">
        <v>-650</v>
      </c>
      <c r="U63" s="59">
        <f t="shared" ref="U63" si="14">SUM(S63:T63)</f>
        <v>12350</v>
      </c>
      <c r="V63" s="60"/>
    </row>
    <row r="64" spans="2:22" ht="15.75" thickBot="1" x14ac:dyDescent="0.3">
      <c r="B64" s="55">
        <v>52</v>
      </c>
      <c r="C64" s="66" t="s">
        <v>162</v>
      </c>
      <c r="D64" s="66" t="s">
        <v>794</v>
      </c>
      <c r="E64" s="139" t="s">
        <v>792</v>
      </c>
      <c r="F64" s="63" t="s">
        <v>76</v>
      </c>
      <c r="G64" s="64"/>
      <c r="H64" s="64"/>
      <c r="I64" s="64">
        <v>13000</v>
      </c>
      <c r="J64" s="64"/>
      <c r="K64" s="64"/>
      <c r="L64" s="64"/>
      <c r="M64" s="64"/>
      <c r="N64" s="64"/>
      <c r="O64" s="64"/>
      <c r="P64" s="64"/>
      <c r="Q64" s="64"/>
      <c r="R64" s="64"/>
      <c r="S64" s="64">
        <f t="shared" si="8"/>
        <v>13000</v>
      </c>
      <c r="T64" s="64">
        <v>-650</v>
      </c>
      <c r="U64" s="138">
        <f t="shared" si="9"/>
        <v>12350</v>
      </c>
      <c r="V64" s="65"/>
    </row>
  </sheetData>
  <mergeCells count="2">
    <mergeCell ref="B11:V11"/>
    <mergeCell ref="B2:V2"/>
  </mergeCells>
  <printOptions horizontalCentered="1"/>
  <pageMargins left="0.19685039370078741" right="0.19685039370078741" top="0.39370078740157483" bottom="0.39370078740157483" header="0.31496062992125984" footer="0.31496062992125984"/>
  <pageSetup scale="49" orientation="landscape" verticalDpi="0" r:id="rId1"/>
  <ignoredErrors>
    <ignoredError sqref="L16" formula="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1"/>
  <sheetViews>
    <sheetView showGridLines="0" view="pageBreakPreview" zoomScaleNormal="100" zoomScaleSheetLayoutView="100" workbookViewId="0">
      <selection activeCell="B22" sqref="B22"/>
    </sheetView>
  </sheetViews>
  <sheetFormatPr baseColWidth="10" defaultRowHeight="15" x14ac:dyDescent="0.25"/>
  <cols>
    <col min="1" max="1" width="3.28515625" customWidth="1"/>
    <col min="2" max="2" width="7" customWidth="1"/>
    <col min="3" max="4" width="10.7109375" customWidth="1"/>
    <col min="5" max="5" width="25.7109375" customWidth="1"/>
    <col min="6" max="6" width="31.28515625" customWidth="1"/>
    <col min="7" max="7" width="60" customWidth="1"/>
    <col min="8" max="9" width="14.7109375" customWidth="1"/>
  </cols>
  <sheetData>
    <row r="2" spans="2:11" ht="15.75" x14ac:dyDescent="0.25">
      <c r="B2" s="304" t="s">
        <v>70</v>
      </c>
      <c r="C2" s="304"/>
      <c r="D2" s="304"/>
      <c r="E2" s="304"/>
      <c r="F2" s="304"/>
      <c r="G2" s="304"/>
      <c r="H2" s="304"/>
      <c r="I2" s="304"/>
    </row>
    <row r="3" spans="2:11" ht="15.75" x14ac:dyDescent="0.25">
      <c r="B3" s="169" t="s">
        <v>71</v>
      </c>
      <c r="C3" s="170"/>
      <c r="D3" s="170"/>
      <c r="E3" s="170"/>
      <c r="F3" s="170"/>
      <c r="G3" s="170"/>
      <c r="H3" s="170"/>
      <c r="I3" s="171"/>
    </row>
    <row r="4" spans="2:11" ht="15.75" customHeight="1" x14ac:dyDescent="0.25">
      <c r="B4" s="169" t="s">
        <v>72</v>
      </c>
      <c r="C4" s="170"/>
      <c r="D4" s="170"/>
      <c r="E4" s="170"/>
      <c r="F4" s="170"/>
      <c r="G4" s="170"/>
      <c r="H4" s="170"/>
      <c r="I4" s="171"/>
    </row>
    <row r="5" spans="2:11" ht="15.75" x14ac:dyDescent="0.25">
      <c r="B5" s="169" t="s">
        <v>73</v>
      </c>
      <c r="C5" s="170"/>
      <c r="D5" s="170"/>
      <c r="E5" s="170"/>
      <c r="F5" s="170"/>
      <c r="G5" s="170"/>
      <c r="H5" s="170"/>
      <c r="I5" s="171"/>
    </row>
    <row r="6" spans="2:11" ht="15.75" x14ac:dyDescent="0.25">
      <c r="B6" s="169" t="s">
        <v>74</v>
      </c>
      <c r="C6" s="170"/>
      <c r="D6" s="170"/>
      <c r="E6" s="170"/>
      <c r="F6" s="170"/>
      <c r="G6" s="170"/>
      <c r="H6" s="170"/>
      <c r="I6" s="171"/>
    </row>
    <row r="7" spans="2:11" ht="15.75" x14ac:dyDescent="0.25">
      <c r="B7" s="169" t="s">
        <v>750</v>
      </c>
      <c r="C7" s="170"/>
      <c r="D7" s="170"/>
      <c r="E7" s="170"/>
      <c r="F7" s="170"/>
      <c r="G7" s="170"/>
      <c r="H7" s="170"/>
      <c r="I7" s="171"/>
    </row>
    <row r="8" spans="2:11" ht="15.75" x14ac:dyDescent="0.25">
      <c r="B8" s="169" t="s">
        <v>835</v>
      </c>
      <c r="C8" s="170"/>
      <c r="D8" s="170"/>
      <c r="E8" s="170"/>
      <c r="F8" s="170"/>
      <c r="G8" s="170"/>
      <c r="H8" s="170"/>
      <c r="I8" s="171"/>
    </row>
    <row r="9" spans="2:11" ht="15.75" x14ac:dyDescent="0.25">
      <c r="B9" s="169" t="s">
        <v>836</v>
      </c>
      <c r="C9" s="170"/>
      <c r="D9" s="170"/>
      <c r="E9" s="170"/>
      <c r="F9" s="170"/>
      <c r="G9" s="170"/>
      <c r="H9" s="170"/>
      <c r="I9" s="171"/>
    </row>
    <row r="10" spans="2:11" ht="15.75" x14ac:dyDescent="0.25">
      <c r="B10" s="24"/>
      <c r="C10" s="24"/>
      <c r="D10" s="24"/>
      <c r="E10" s="24"/>
      <c r="F10" s="24"/>
      <c r="G10" s="24"/>
      <c r="H10" s="24"/>
      <c r="I10" s="24"/>
    </row>
    <row r="11" spans="2:11" ht="21" customHeight="1" thickBot="1" x14ac:dyDescent="0.4">
      <c r="B11" s="265" t="s">
        <v>66</v>
      </c>
      <c r="C11" s="265"/>
      <c r="D11" s="265"/>
      <c r="E11" s="265"/>
      <c r="F11" s="265"/>
      <c r="G11" s="265"/>
      <c r="H11" s="265"/>
      <c r="I11" s="265"/>
    </row>
    <row r="12" spans="2:11" ht="30.75" thickBot="1" x14ac:dyDescent="0.3">
      <c r="B12" s="31" t="s">
        <v>51</v>
      </c>
      <c r="C12" s="32" t="s">
        <v>52</v>
      </c>
      <c r="D12" s="32" t="s">
        <v>53</v>
      </c>
      <c r="E12" s="32" t="s">
        <v>54</v>
      </c>
      <c r="F12" s="32" t="s">
        <v>55</v>
      </c>
      <c r="G12" s="32" t="s">
        <v>62</v>
      </c>
      <c r="H12" s="32" t="s">
        <v>61</v>
      </c>
      <c r="I12" s="33" t="s">
        <v>63</v>
      </c>
    </row>
    <row r="13" spans="2:11" ht="111" customHeight="1" x14ac:dyDescent="0.25">
      <c r="B13" s="299" t="s">
        <v>733</v>
      </c>
      <c r="C13" s="295" t="s">
        <v>603</v>
      </c>
      <c r="D13" s="295"/>
      <c r="E13" s="295"/>
      <c r="F13" s="295"/>
      <c r="G13" s="295"/>
      <c r="H13" s="295"/>
      <c r="I13" s="296"/>
    </row>
    <row r="14" spans="2:11" ht="15.75" thickBot="1" x14ac:dyDescent="0.3">
      <c r="B14" s="300"/>
      <c r="C14" s="301"/>
      <c r="D14" s="298"/>
      <c r="E14" s="298"/>
      <c r="F14" s="298"/>
      <c r="G14" s="298"/>
      <c r="H14" s="119">
        <f>SUM(H13)</f>
        <v>0</v>
      </c>
      <c r="I14" s="119">
        <f>SUM(I13)</f>
        <v>0</v>
      </c>
      <c r="J14" s="136"/>
      <c r="K14" s="136"/>
    </row>
    <row r="15" spans="2:11" ht="99.75" customHeight="1" x14ac:dyDescent="0.25">
      <c r="B15" s="302" t="s">
        <v>1260</v>
      </c>
      <c r="C15" s="303" t="s">
        <v>603</v>
      </c>
      <c r="D15" s="295"/>
      <c r="E15" s="295"/>
      <c r="F15" s="295"/>
      <c r="G15" s="295"/>
      <c r="H15" s="295"/>
      <c r="I15" s="296"/>
      <c r="J15" s="135"/>
      <c r="K15" s="141"/>
    </row>
    <row r="16" spans="2:11" ht="15.75" thickBot="1" x14ac:dyDescent="0.3">
      <c r="B16" s="300"/>
      <c r="C16" s="297"/>
      <c r="D16" s="298"/>
      <c r="E16" s="298"/>
      <c r="F16" s="298"/>
      <c r="G16" s="298"/>
      <c r="H16" s="119">
        <f>SUM(H15)</f>
        <v>0</v>
      </c>
      <c r="I16" s="119">
        <f>SUM(I15:I15)</f>
        <v>0</v>
      </c>
    </row>
    <row r="17" spans="2:9" ht="15" customHeight="1" x14ac:dyDescent="0.25">
      <c r="B17" s="127"/>
      <c r="C17" s="128"/>
      <c r="D17" s="120"/>
      <c r="E17" s="120"/>
      <c r="F17" s="120"/>
      <c r="G17" s="120"/>
      <c r="H17" s="121"/>
      <c r="I17" s="130"/>
    </row>
    <row r="18" spans="2:9" ht="15" customHeight="1" x14ac:dyDescent="0.25">
      <c r="B18" s="118"/>
      <c r="C18" s="122"/>
      <c r="D18" s="122"/>
      <c r="E18" s="122"/>
      <c r="F18" s="122"/>
      <c r="G18" s="123" t="s">
        <v>290</v>
      </c>
      <c r="H18" s="124">
        <f>H14+H16</f>
        <v>0</v>
      </c>
      <c r="I18" s="131">
        <f>I14+I16</f>
        <v>0</v>
      </c>
    </row>
    <row r="19" spans="2:9" ht="15" customHeight="1" thickBot="1" x14ac:dyDescent="0.3">
      <c r="B19" s="132"/>
      <c r="C19" s="133"/>
      <c r="D19" s="133"/>
      <c r="E19" s="133"/>
      <c r="F19" s="133"/>
      <c r="G19" s="125"/>
      <c r="H19" s="125"/>
      <c r="I19" s="126"/>
    </row>
    <row r="21" spans="2:9" x14ac:dyDescent="0.25">
      <c r="B21" t="s">
        <v>1261</v>
      </c>
    </row>
  </sheetData>
  <mergeCells count="15">
    <mergeCell ref="B7:I7"/>
    <mergeCell ref="B2:I2"/>
    <mergeCell ref="B3:I3"/>
    <mergeCell ref="B4:I4"/>
    <mergeCell ref="B5:I5"/>
    <mergeCell ref="B6:I6"/>
    <mergeCell ref="C13:I13"/>
    <mergeCell ref="B11:I11"/>
    <mergeCell ref="B8:I8"/>
    <mergeCell ref="B9:I9"/>
    <mergeCell ref="C16:G16"/>
    <mergeCell ref="B13:B14"/>
    <mergeCell ref="C14:G14"/>
    <mergeCell ref="B15:B16"/>
    <mergeCell ref="C15:I15"/>
  </mergeCells>
  <printOptions horizontalCentered="1"/>
  <pageMargins left="0.19685039370078741" right="0.19685039370078741" top="0.39370078740157483" bottom="0.39370078740157483" header="0.31496062992125984" footer="0.31496062992125984"/>
  <pageSetup paperSize="258" scale="72" orientation="landscape"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9"/>
  <sheetViews>
    <sheetView showGridLines="0" view="pageBreakPreview" zoomScaleNormal="100" zoomScaleSheetLayoutView="100" workbookViewId="0"/>
  </sheetViews>
  <sheetFormatPr baseColWidth="10" defaultRowHeight="15" x14ac:dyDescent="0.25"/>
  <cols>
    <col min="1" max="1" width="4.140625" customWidth="1"/>
    <col min="2" max="2" width="5.5703125" customWidth="1"/>
    <col min="3" max="3" width="36.5703125" customWidth="1"/>
    <col min="4" max="4" width="32.7109375" customWidth="1"/>
    <col min="5" max="5" width="25.42578125" customWidth="1"/>
  </cols>
  <sheetData>
    <row r="2" spans="2:5" ht="15.75" x14ac:dyDescent="0.25">
      <c r="B2" s="309" t="s">
        <v>70</v>
      </c>
      <c r="C2" s="309"/>
      <c r="D2" s="309"/>
      <c r="E2" s="309"/>
    </row>
    <row r="3" spans="2:5" ht="15.75" x14ac:dyDescent="0.25">
      <c r="B3" s="309" t="s">
        <v>71</v>
      </c>
      <c r="C3" s="309"/>
      <c r="D3" s="309"/>
      <c r="E3" s="309"/>
    </row>
    <row r="4" spans="2:5" ht="15.75" customHeight="1" x14ac:dyDescent="0.25">
      <c r="B4" s="309" t="s">
        <v>72</v>
      </c>
      <c r="C4" s="309"/>
      <c r="D4" s="309"/>
      <c r="E4" s="309"/>
    </row>
    <row r="5" spans="2:5" ht="15.75" x14ac:dyDescent="0.25">
      <c r="B5" s="309" t="s">
        <v>73</v>
      </c>
      <c r="C5" s="309"/>
      <c r="D5" s="309"/>
      <c r="E5" s="309"/>
    </row>
    <row r="6" spans="2:5" ht="15.75" x14ac:dyDescent="0.25">
      <c r="B6" s="309" t="s">
        <v>74</v>
      </c>
      <c r="C6" s="309"/>
      <c r="D6" s="309"/>
      <c r="E6" s="309"/>
    </row>
    <row r="7" spans="2:5" ht="15.75" x14ac:dyDescent="0.25">
      <c r="B7" s="309" t="s">
        <v>750</v>
      </c>
      <c r="C7" s="309"/>
      <c r="D7" s="309"/>
      <c r="E7" s="309"/>
    </row>
    <row r="8" spans="2:5" ht="15.75" x14ac:dyDescent="0.25">
      <c r="B8" s="309" t="s">
        <v>835</v>
      </c>
      <c r="C8" s="309"/>
      <c r="D8" s="309"/>
      <c r="E8" s="309"/>
    </row>
    <row r="9" spans="2:5" ht="15.75" x14ac:dyDescent="0.25">
      <c r="B9" s="309" t="s">
        <v>836</v>
      </c>
      <c r="C9" s="309"/>
      <c r="D9" s="309"/>
      <c r="E9" s="309"/>
    </row>
    <row r="10" spans="2:5" ht="11.25" customHeight="1" x14ac:dyDescent="0.25">
      <c r="B10" s="25"/>
      <c r="C10" s="25"/>
      <c r="D10" s="25"/>
      <c r="E10" s="25"/>
    </row>
    <row r="11" spans="2:5" ht="18.75" x14ac:dyDescent="0.3">
      <c r="B11" s="310" t="s">
        <v>67</v>
      </c>
      <c r="C11" s="310"/>
      <c r="D11" s="310"/>
      <c r="E11" s="310"/>
    </row>
    <row r="12" spans="2:5" ht="11.25" customHeight="1" x14ac:dyDescent="0.25">
      <c r="B12" s="25"/>
      <c r="C12" s="25"/>
      <c r="D12" s="25"/>
      <c r="E12" s="25"/>
    </row>
    <row r="13" spans="2:5" ht="16.5" thickBot="1" x14ac:dyDescent="0.3">
      <c r="B13" s="308" t="s">
        <v>24</v>
      </c>
      <c r="C13" s="308"/>
      <c r="D13" s="308"/>
      <c r="E13" s="308"/>
    </row>
    <row r="14" spans="2:5" ht="24" customHeight="1" thickBot="1" x14ac:dyDescent="0.3">
      <c r="B14" s="17" t="s">
        <v>20</v>
      </c>
      <c r="C14" s="18" t="s">
        <v>22</v>
      </c>
      <c r="D14" s="18" t="s">
        <v>23</v>
      </c>
      <c r="E14" s="18" t="s">
        <v>21</v>
      </c>
    </row>
    <row r="15" spans="2:5" x14ac:dyDescent="0.25">
      <c r="B15" s="305" t="s">
        <v>163</v>
      </c>
      <c r="C15" s="306"/>
      <c r="D15" s="306"/>
      <c r="E15" s="307"/>
    </row>
    <row r="16" spans="2:5" x14ac:dyDescent="0.25">
      <c r="B16" s="14"/>
      <c r="C16" s="15"/>
      <c r="D16" s="15"/>
      <c r="E16" s="16"/>
    </row>
    <row r="17" spans="2:5" ht="15.75" thickBot="1" x14ac:dyDescent="0.3">
      <c r="B17" s="11"/>
      <c r="C17" s="12"/>
      <c r="D17" s="12"/>
      <c r="E17" s="13"/>
    </row>
    <row r="19" spans="2:5" ht="16.5" thickBot="1" x14ac:dyDescent="0.3">
      <c r="B19" s="308" t="s">
        <v>25</v>
      </c>
      <c r="C19" s="308"/>
      <c r="D19" s="308"/>
      <c r="E19" s="308"/>
    </row>
    <row r="20" spans="2:5" ht="24" customHeight="1" thickBot="1" x14ac:dyDescent="0.3">
      <c r="B20" s="17" t="s">
        <v>20</v>
      </c>
      <c r="C20" s="18" t="s">
        <v>22</v>
      </c>
      <c r="D20" s="18" t="s">
        <v>23</v>
      </c>
      <c r="E20" s="18" t="s">
        <v>21</v>
      </c>
    </row>
    <row r="21" spans="2:5" x14ac:dyDescent="0.25">
      <c r="B21" s="305" t="s">
        <v>163</v>
      </c>
      <c r="C21" s="306"/>
      <c r="D21" s="306"/>
      <c r="E21" s="307"/>
    </row>
    <row r="22" spans="2:5" x14ac:dyDescent="0.25">
      <c r="B22" s="14"/>
      <c r="C22" s="15"/>
      <c r="D22" s="15"/>
      <c r="E22" s="16"/>
    </row>
    <row r="23" spans="2:5" ht="15.75" thickBot="1" x14ac:dyDescent="0.3">
      <c r="B23" s="11"/>
      <c r="C23" s="12"/>
      <c r="D23" s="12"/>
      <c r="E23" s="13"/>
    </row>
    <row r="25" spans="2:5" ht="16.5" thickBot="1" x14ac:dyDescent="0.3">
      <c r="B25" s="308" t="s">
        <v>26</v>
      </c>
      <c r="C25" s="308"/>
      <c r="D25" s="308"/>
      <c r="E25" s="308"/>
    </row>
    <row r="26" spans="2:5" ht="24" customHeight="1" thickBot="1" x14ac:dyDescent="0.3">
      <c r="B26" s="17" t="s">
        <v>20</v>
      </c>
      <c r="C26" s="18" t="s">
        <v>22</v>
      </c>
      <c r="D26" s="18" t="s">
        <v>23</v>
      </c>
      <c r="E26" s="18" t="s">
        <v>21</v>
      </c>
    </row>
    <row r="27" spans="2:5" x14ac:dyDescent="0.25">
      <c r="B27" s="305" t="s">
        <v>163</v>
      </c>
      <c r="C27" s="306"/>
      <c r="D27" s="306"/>
      <c r="E27" s="307"/>
    </row>
    <row r="28" spans="2:5" x14ac:dyDescent="0.25">
      <c r="B28" s="14"/>
      <c r="C28" s="15"/>
      <c r="D28" s="15"/>
      <c r="E28" s="16"/>
    </row>
    <row r="29" spans="2:5" ht="15.75" thickBot="1" x14ac:dyDescent="0.3">
      <c r="B29" s="11"/>
      <c r="C29" s="12"/>
      <c r="D29" s="12"/>
      <c r="E29" s="13"/>
    </row>
  </sheetData>
  <mergeCells count="15">
    <mergeCell ref="B27:E27"/>
    <mergeCell ref="B19:E19"/>
    <mergeCell ref="B25:E25"/>
    <mergeCell ref="B13:E13"/>
    <mergeCell ref="B2:E2"/>
    <mergeCell ref="B3:E3"/>
    <mergeCell ref="B4:E4"/>
    <mergeCell ref="B5:E5"/>
    <mergeCell ref="B6:E6"/>
    <mergeCell ref="B7:E7"/>
    <mergeCell ref="B8:E8"/>
    <mergeCell ref="B9:E9"/>
    <mergeCell ref="B11:E11"/>
    <mergeCell ref="B15:E15"/>
    <mergeCell ref="B21:E21"/>
  </mergeCells>
  <printOptions horizontalCentered="1"/>
  <pageMargins left="0.19685039370078741" right="0.19685039370078741" top="0.39370078740157483" bottom="0.39370078740157483" header="0.31496062992125984" footer="0.31496062992125984"/>
  <pageSetup paperSize="258" scale="94" orientation="landscape"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8"/>
  <sheetViews>
    <sheetView showGridLines="0" view="pageBreakPreview" zoomScaleNormal="100" zoomScaleSheetLayoutView="100" workbookViewId="0"/>
  </sheetViews>
  <sheetFormatPr baseColWidth="10" defaultRowHeight="15" x14ac:dyDescent="0.25"/>
  <cols>
    <col min="1" max="1" width="4.28515625" customWidth="1"/>
    <col min="2" max="2" width="4.7109375" bestFit="1" customWidth="1"/>
    <col min="3" max="3" width="40.7109375" customWidth="1"/>
    <col min="4" max="5" width="26.7109375" customWidth="1"/>
  </cols>
  <sheetData>
    <row r="2" spans="2:5" ht="15.75" x14ac:dyDescent="0.25">
      <c r="B2" s="309" t="s">
        <v>70</v>
      </c>
      <c r="C2" s="309"/>
      <c r="D2" s="309"/>
      <c r="E2" s="309"/>
    </row>
    <row r="3" spans="2:5" ht="15.75" x14ac:dyDescent="0.25">
      <c r="B3" s="309" t="s">
        <v>71</v>
      </c>
      <c r="C3" s="309"/>
      <c r="D3" s="309"/>
      <c r="E3" s="309"/>
    </row>
    <row r="4" spans="2:5" ht="15.75" customHeight="1" x14ac:dyDescent="0.25">
      <c r="B4" s="309" t="s">
        <v>72</v>
      </c>
      <c r="C4" s="309"/>
      <c r="D4" s="309"/>
      <c r="E4" s="309"/>
    </row>
    <row r="5" spans="2:5" ht="15.75" x14ac:dyDescent="0.25">
      <c r="B5" s="309" t="s">
        <v>73</v>
      </c>
      <c r="C5" s="309"/>
      <c r="D5" s="309"/>
      <c r="E5" s="309"/>
    </row>
    <row r="6" spans="2:5" ht="15.75" x14ac:dyDescent="0.25">
      <c r="B6" s="309" t="s">
        <v>74</v>
      </c>
      <c r="C6" s="309"/>
      <c r="D6" s="309"/>
      <c r="E6" s="309"/>
    </row>
    <row r="7" spans="2:5" ht="15.75" x14ac:dyDescent="0.25">
      <c r="B7" s="309" t="s">
        <v>750</v>
      </c>
      <c r="C7" s="309"/>
      <c r="D7" s="309"/>
      <c r="E7" s="309"/>
    </row>
    <row r="8" spans="2:5" ht="15.75" x14ac:dyDescent="0.25">
      <c r="B8" s="309" t="s">
        <v>835</v>
      </c>
      <c r="C8" s="309"/>
      <c r="D8" s="309"/>
      <c r="E8" s="309"/>
    </row>
    <row r="9" spans="2:5" ht="15.75" x14ac:dyDescent="0.25">
      <c r="B9" s="309" t="s">
        <v>836</v>
      </c>
      <c r="C9" s="309"/>
      <c r="D9" s="309"/>
      <c r="E9" s="309"/>
    </row>
    <row r="10" spans="2:5" ht="15.75" x14ac:dyDescent="0.25">
      <c r="B10" s="24"/>
      <c r="C10" s="24"/>
      <c r="D10" s="24"/>
      <c r="E10" s="24"/>
    </row>
    <row r="11" spans="2:5" ht="21" customHeight="1" thickBot="1" x14ac:dyDescent="0.4">
      <c r="B11" s="265" t="s">
        <v>68</v>
      </c>
      <c r="C11" s="265"/>
      <c r="D11" s="265"/>
      <c r="E11" s="265"/>
    </row>
    <row r="12" spans="2:5" ht="32.25" thickBot="1" x14ac:dyDescent="0.3">
      <c r="B12" s="17" t="s">
        <v>39</v>
      </c>
      <c r="C12" s="17" t="s">
        <v>27</v>
      </c>
      <c r="D12" s="17" t="s">
        <v>28</v>
      </c>
      <c r="E12" s="17" t="s">
        <v>29</v>
      </c>
    </row>
    <row r="13" spans="2:5" x14ac:dyDescent="0.25">
      <c r="B13" s="305" t="s">
        <v>163</v>
      </c>
      <c r="C13" s="306"/>
      <c r="D13" s="306"/>
      <c r="E13" s="307"/>
    </row>
    <row r="14" spans="2:5" x14ac:dyDescent="0.25">
      <c r="B14" s="14"/>
      <c r="C14" s="15"/>
      <c r="D14" s="15"/>
      <c r="E14" s="16"/>
    </row>
    <row r="15" spans="2:5" x14ac:dyDescent="0.25">
      <c r="B15" s="14"/>
      <c r="C15" s="15"/>
      <c r="D15" s="15"/>
      <c r="E15" s="16"/>
    </row>
    <row r="16" spans="2:5" x14ac:dyDescent="0.25">
      <c r="B16" s="14"/>
      <c r="C16" s="15"/>
      <c r="D16" s="15"/>
      <c r="E16" s="16"/>
    </row>
    <row r="17" spans="2:5" x14ac:dyDescent="0.25">
      <c r="B17" s="14"/>
      <c r="C17" s="15"/>
      <c r="D17" s="15"/>
      <c r="E17" s="16"/>
    </row>
    <row r="18" spans="2:5" ht="15.75" thickBot="1" x14ac:dyDescent="0.3">
      <c r="B18" s="11"/>
      <c r="C18" s="12"/>
      <c r="D18" s="12"/>
      <c r="E18" s="13"/>
    </row>
  </sheetData>
  <mergeCells count="10">
    <mergeCell ref="B13:E13"/>
    <mergeCell ref="B11:E11"/>
    <mergeCell ref="B9:E9"/>
    <mergeCell ref="B8:E8"/>
    <mergeCell ref="B2:E2"/>
    <mergeCell ref="B3:E3"/>
    <mergeCell ref="B4:E4"/>
    <mergeCell ref="B5:E5"/>
    <mergeCell ref="B6:E6"/>
    <mergeCell ref="B7:E7"/>
  </mergeCells>
  <printOptions horizontalCentered="1"/>
  <pageMargins left="0.19685039370078741" right="0.19685039370078741" top="0.39370078740157483" bottom="0.39370078740157483" header="0.31496062992125984" footer="0.31496062992125984"/>
  <pageSetup paperSize="258" scale="99" orientation="landscape"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7"/>
  <sheetViews>
    <sheetView showGridLines="0" view="pageBreakPreview" zoomScaleNormal="100" zoomScaleSheetLayoutView="100" workbookViewId="0"/>
  </sheetViews>
  <sheetFormatPr baseColWidth="10" defaultRowHeight="15" x14ac:dyDescent="0.25"/>
  <cols>
    <col min="1" max="1" width="6.28515625" customWidth="1"/>
    <col min="2" max="2" width="4.7109375" bestFit="1" customWidth="1"/>
    <col min="3" max="4" width="20.7109375" customWidth="1"/>
    <col min="5" max="5" width="12.7109375" customWidth="1"/>
    <col min="6" max="6" width="18.42578125" customWidth="1"/>
    <col min="7" max="8" width="10.7109375" customWidth="1"/>
    <col min="9" max="9" width="20.7109375" customWidth="1"/>
    <col min="10" max="10" width="18.7109375" customWidth="1"/>
    <col min="11" max="11" width="20.7109375" customWidth="1"/>
  </cols>
  <sheetData>
    <row r="2" spans="2:11" ht="15.75" x14ac:dyDescent="0.25">
      <c r="B2" s="309" t="s">
        <v>70</v>
      </c>
      <c r="C2" s="309"/>
      <c r="D2" s="309"/>
      <c r="E2" s="309"/>
      <c r="F2" s="309"/>
      <c r="G2" s="309"/>
      <c r="H2" s="309"/>
      <c r="I2" s="309"/>
      <c r="J2" s="309"/>
      <c r="K2" s="309"/>
    </row>
    <row r="3" spans="2:11" ht="15.75" x14ac:dyDescent="0.25">
      <c r="B3" s="309" t="s">
        <v>71</v>
      </c>
      <c r="C3" s="309"/>
      <c r="D3" s="309"/>
      <c r="E3" s="309"/>
      <c r="F3" s="309"/>
      <c r="G3" s="309"/>
      <c r="H3" s="309"/>
      <c r="I3" s="309"/>
      <c r="J3" s="309"/>
      <c r="K3" s="309"/>
    </row>
    <row r="4" spans="2:11" ht="15.75" customHeight="1" x14ac:dyDescent="0.25">
      <c r="B4" s="309" t="s">
        <v>72</v>
      </c>
      <c r="C4" s="309"/>
      <c r="D4" s="309"/>
      <c r="E4" s="309"/>
      <c r="F4" s="309"/>
      <c r="G4" s="309"/>
      <c r="H4" s="309"/>
      <c r="I4" s="309"/>
      <c r="J4" s="309"/>
      <c r="K4" s="309"/>
    </row>
    <row r="5" spans="2:11" ht="15.75" x14ac:dyDescent="0.25">
      <c r="B5" s="309" t="s">
        <v>73</v>
      </c>
      <c r="C5" s="309"/>
      <c r="D5" s="309"/>
      <c r="E5" s="309"/>
      <c r="F5" s="309"/>
      <c r="G5" s="309"/>
      <c r="H5" s="309"/>
      <c r="I5" s="309"/>
      <c r="J5" s="309"/>
      <c r="K5" s="309"/>
    </row>
    <row r="6" spans="2:11" ht="15.75" x14ac:dyDescent="0.25">
      <c r="B6" s="309" t="s">
        <v>74</v>
      </c>
      <c r="C6" s="309"/>
      <c r="D6" s="309"/>
      <c r="E6" s="309"/>
      <c r="F6" s="309"/>
      <c r="G6" s="309"/>
      <c r="H6" s="309"/>
      <c r="I6" s="309"/>
      <c r="J6" s="309"/>
      <c r="K6" s="309"/>
    </row>
    <row r="7" spans="2:11" ht="15.75" x14ac:dyDescent="0.25">
      <c r="B7" s="309" t="s">
        <v>750</v>
      </c>
      <c r="C7" s="309"/>
      <c r="D7" s="309"/>
      <c r="E7" s="309"/>
      <c r="F7" s="309"/>
      <c r="G7" s="309"/>
      <c r="H7" s="309"/>
      <c r="I7" s="309"/>
      <c r="J7" s="309"/>
      <c r="K7" s="309"/>
    </row>
    <row r="8" spans="2:11" ht="15.75" x14ac:dyDescent="0.25">
      <c r="B8" s="309" t="s">
        <v>835</v>
      </c>
      <c r="C8" s="309"/>
      <c r="D8" s="309"/>
      <c r="E8" s="309"/>
      <c r="F8" s="309"/>
      <c r="G8" s="309"/>
      <c r="H8" s="309"/>
      <c r="I8" s="309"/>
      <c r="J8" s="309"/>
      <c r="K8" s="309"/>
    </row>
    <row r="9" spans="2:11" ht="15.75" x14ac:dyDescent="0.25">
      <c r="B9" s="309" t="s">
        <v>836</v>
      </c>
      <c r="C9" s="309"/>
      <c r="D9" s="309"/>
      <c r="E9" s="309"/>
      <c r="F9" s="309"/>
      <c r="G9" s="309"/>
      <c r="H9" s="309"/>
      <c r="I9" s="309"/>
      <c r="J9" s="309"/>
      <c r="K9" s="309"/>
    </row>
    <row r="10" spans="2:11" s="25" customFormat="1" ht="15.75" x14ac:dyDescent="0.25">
      <c r="B10" s="24"/>
      <c r="C10" s="24"/>
      <c r="D10" s="24"/>
      <c r="E10" s="24"/>
      <c r="F10" s="24"/>
      <c r="G10" s="24"/>
      <c r="H10" s="24"/>
      <c r="I10" s="24"/>
      <c r="J10" s="24"/>
      <c r="K10" s="24"/>
    </row>
    <row r="11" spans="2:11" ht="21" customHeight="1" thickBot="1" x14ac:dyDescent="0.4">
      <c r="B11" s="265" t="s">
        <v>69</v>
      </c>
      <c r="C11" s="265"/>
      <c r="D11" s="265"/>
      <c r="E11" s="265"/>
      <c r="F11" s="265"/>
      <c r="G11" s="265"/>
      <c r="H11" s="265"/>
      <c r="I11" s="265"/>
      <c r="J11" s="265"/>
      <c r="K11" s="265"/>
    </row>
    <row r="12" spans="2:11" ht="45.75" thickBot="1" x14ac:dyDescent="0.3">
      <c r="B12" s="34" t="s">
        <v>20</v>
      </c>
      <c r="C12" s="34" t="s">
        <v>36</v>
      </c>
      <c r="D12" s="34" t="s">
        <v>37</v>
      </c>
      <c r="E12" s="34" t="s">
        <v>38</v>
      </c>
      <c r="F12" s="34" t="s">
        <v>30</v>
      </c>
      <c r="G12" s="34" t="s">
        <v>31</v>
      </c>
      <c r="H12" s="34" t="s">
        <v>32</v>
      </c>
      <c r="I12" s="34" t="s">
        <v>33</v>
      </c>
      <c r="J12" s="34" t="s">
        <v>34</v>
      </c>
      <c r="K12" s="34" t="s">
        <v>35</v>
      </c>
    </row>
    <row r="13" spans="2:11" x14ac:dyDescent="0.25">
      <c r="B13" s="305" t="s">
        <v>163</v>
      </c>
      <c r="C13" s="306"/>
      <c r="D13" s="306"/>
      <c r="E13" s="306"/>
      <c r="F13" s="306"/>
      <c r="G13" s="306"/>
      <c r="H13" s="306"/>
      <c r="I13" s="306"/>
      <c r="J13" s="306"/>
      <c r="K13" s="307"/>
    </row>
    <row r="14" spans="2:11" x14ac:dyDescent="0.25">
      <c r="B14" s="10"/>
      <c r="C14" s="9"/>
      <c r="D14" s="9"/>
      <c r="E14" s="9"/>
      <c r="F14" s="35"/>
      <c r="G14" s="35"/>
      <c r="H14" s="35"/>
      <c r="I14" s="35"/>
      <c r="J14" s="35"/>
      <c r="K14" s="36"/>
    </row>
    <row r="15" spans="2:11" x14ac:dyDescent="0.25">
      <c r="B15" s="10"/>
      <c r="C15" s="9"/>
      <c r="D15" s="9"/>
      <c r="E15" s="9"/>
      <c r="F15" s="35"/>
      <c r="G15" s="35"/>
      <c r="H15" s="35"/>
      <c r="I15" s="35"/>
      <c r="J15" s="35"/>
      <c r="K15" s="36"/>
    </row>
    <row r="16" spans="2:11" x14ac:dyDescent="0.25">
      <c r="B16" s="10"/>
      <c r="C16" s="9"/>
      <c r="D16" s="9"/>
      <c r="E16" s="9"/>
      <c r="F16" s="35"/>
      <c r="G16" s="35"/>
      <c r="H16" s="35"/>
      <c r="I16" s="35"/>
      <c r="J16" s="35"/>
      <c r="K16" s="36"/>
    </row>
    <row r="17" spans="2:11" ht="15.75" thickBot="1" x14ac:dyDescent="0.3">
      <c r="B17" s="11"/>
      <c r="C17" s="12"/>
      <c r="D17" s="12"/>
      <c r="E17" s="12"/>
      <c r="F17" s="37"/>
      <c r="G17" s="37"/>
      <c r="H17" s="37"/>
      <c r="I17" s="37"/>
      <c r="J17" s="37"/>
      <c r="K17" s="38"/>
    </row>
  </sheetData>
  <mergeCells count="10">
    <mergeCell ref="B2:K2"/>
    <mergeCell ref="B3:K3"/>
    <mergeCell ref="B4:K4"/>
    <mergeCell ref="B5:K5"/>
    <mergeCell ref="B6:K6"/>
    <mergeCell ref="B13:K13"/>
    <mergeCell ref="B11:K11"/>
    <mergeCell ref="B7:K7"/>
    <mergeCell ref="B8:K8"/>
    <mergeCell ref="B9:K9"/>
  </mergeCells>
  <printOptions horizontalCentered="1"/>
  <pageMargins left="0.19685039370078741" right="0.19685039370078741" top="0.39370078740157483" bottom="0.39370078740157483" header="0.31496062992125984" footer="0.31496062992125984"/>
  <pageSetup paperSize="258" scale="87" orientation="landscape"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autoPageBreaks="0"/>
  </sheetPr>
  <dimension ref="B1:AL142"/>
  <sheetViews>
    <sheetView showGridLines="0" view="pageBreakPreview" zoomScaleNormal="100" zoomScaleSheetLayoutView="100" workbookViewId="0">
      <selection activeCell="C2" sqref="C2:V9"/>
    </sheetView>
  </sheetViews>
  <sheetFormatPr baseColWidth="10" defaultRowHeight="12.75" customHeight="1" x14ac:dyDescent="0.25"/>
  <cols>
    <col min="1" max="1" width="2.28515625" style="129" customWidth="1"/>
    <col min="2" max="2" width="1.140625" style="129" customWidth="1"/>
    <col min="3" max="3" width="7.42578125" style="129" customWidth="1"/>
    <col min="4" max="4" width="1.7109375" style="129" customWidth="1"/>
    <col min="5" max="6" width="1.140625" style="129" customWidth="1"/>
    <col min="7" max="7" width="1.42578125" style="129" customWidth="1"/>
    <col min="8" max="8" width="9.42578125" style="129" customWidth="1"/>
    <col min="9" max="9" width="2.7109375" style="129" customWidth="1"/>
    <col min="10" max="10" width="1.5703125" style="129" customWidth="1"/>
    <col min="11" max="12" width="1.140625" style="129" customWidth="1"/>
    <col min="13" max="13" width="4" style="129" customWidth="1"/>
    <col min="14" max="14" width="1.7109375" style="129" customWidth="1"/>
    <col min="15" max="15" width="3" style="129" customWidth="1"/>
    <col min="16" max="16" width="7.28515625" style="129" customWidth="1"/>
    <col min="17" max="17" width="18.28515625" style="129" customWidth="1"/>
    <col min="18" max="18" width="1.140625" style="129" customWidth="1"/>
    <col min="19" max="19" width="5.7109375" style="129" customWidth="1"/>
    <col min="20" max="20" width="1.140625" style="129" customWidth="1"/>
    <col min="21" max="22" width="2.28515625" style="129" customWidth="1"/>
    <col min="23" max="23" width="1.5703125" style="129" customWidth="1"/>
    <col min="24" max="24" width="1.140625" style="129" customWidth="1"/>
    <col min="25" max="25" width="5.140625" style="129" customWidth="1"/>
    <col min="26" max="27" width="1.140625" style="129" customWidth="1"/>
    <col min="28" max="28" width="1.5703125" style="129" customWidth="1"/>
    <col min="29" max="29" width="1.28515625" style="129" customWidth="1"/>
    <col min="30" max="30" width="1.140625" style="129" customWidth="1"/>
    <col min="31" max="31" width="1.28515625" style="129" customWidth="1"/>
    <col min="32" max="32" width="2.140625" style="129" customWidth="1"/>
    <col min="33" max="33" width="1.42578125" style="129" customWidth="1"/>
    <col min="34" max="34" width="1.5703125" style="129" customWidth="1"/>
    <col min="35" max="35" width="1.28515625" style="129" customWidth="1"/>
    <col min="36" max="36" width="3.140625" style="129" customWidth="1"/>
    <col min="37" max="37" width="1.7109375" style="129" customWidth="1"/>
    <col min="38" max="38" width="1.140625" style="129" customWidth="1"/>
    <col min="39" max="256" width="6.85546875" style="129" customWidth="1"/>
    <col min="257" max="257" width="2.28515625" style="129" customWidth="1"/>
    <col min="258" max="258" width="1.140625" style="129" customWidth="1"/>
    <col min="259" max="259" width="7.42578125" style="129" customWidth="1"/>
    <col min="260" max="260" width="1.7109375" style="129" customWidth="1"/>
    <col min="261" max="262" width="1.140625" style="129" customWidth="1"/>
    <col min="263" max="263" width="1.42578125" style="129" customWidth="1"/>
    <col min="264" max="264" width="9.42578125" style="129" customWidth="1"/>
    <col min="265" max="265" width="2.7109375" style="129" customWidth="1"/>
    <col min="266" max="268" width="1.140625" style="129" customWidth="1"/>
    <col min="269" max="269" width="4" style="129" customWidth="1"/>
    <col min="270" max="270" width="1.7109375" style="129" customWidth="1"/>
    <col min="271" max="271" width="3" style="129" customWidth="1"/>
    <col min="272" max="272" width="7.28515625" style="129" customWidth="1"/>
    <col min="273" max="273" width="18.28515625" style="129" customWidth="1"/>
    <col min="274" max="274" width="1.140625" style="129" customWidth="1"/>
    <col min="275" max="275" width="5.7109375" style="129" customWidth="1"/>
    <col min="276" max="276" width="1.140625" style="129" customWidth="1"/>
    <col min="277" max="278" width="2.28515625" style="129" customWidth="1"/>
    <col min="279" max="279" width="1.5703125" style="129" customWidth="1"/>
    <col min="280" max="280" width="1.140625" style="129" customWidth="1"/>
    <col min="281" max="281" width="5.140625" style="129" customWidth="1"/>
    <col min="282" max="283" width="1.140625" style="129" customWidth="1"/>
    <col min="284" max="284" width="1.5703125" style="129" customWidth="1"/>
    <col min="285" max="285" width="1.28515625" style="129" customWidth="1"/>
    <col min="286" max="286" width="1.140625" style="129" customWidth="1"/>
    <col min="287" max="287" width="1.28515625" style="129" customWidth="1"/>
    <col min="288" max="288" width="2.140625" style="129" customWidth="1"/>
    <col min="289" max="289" width="1.42578125" style="129" customWidth="1"/>
    <col min="290" max="290" width="1.5703125" style="129" customWidth="1"/>
    <col min="291" max="291" width="1.28515625" style="129" customWidth="1"/>
    <col min="292" max="292" width="3.140625" style="129" customWidth="1"/>
    <col min="293" max="293" width="1.7109375" style="129" customWidth="1"/>
    <col min="294" max="294" width="1.140625" style="129" customWidth="1"/>
    <col min="295" max="512" width="6.85546875" style="129" customWidth="1"/>
    <col min="513" max="513" width="2.28515625" style="129" customWidth="1"/>
    <col min="514" max="514" width="1.140625" style="129" customWidth="1"/>
    <col min="515" max="515" width="7.42578125" style="129" customWidth="1"/>
    <col min="516" max="516" width="1.7109375" style="129" customWidth="1"/>
    <col min="517" max="518" width="1.140625" style="129" customWidth="1"/>
    <col min="519" max="519" width="1.42578125" style="129" customWidth="1"/>
    <col min="520" max="520" width="9.42578125" style="129" customWidth="1"/>
    <col min="521" max="521" width="2.7109375" style="129" customWidth="1"/>
    <col min="522" max="524" width="1.140625" style="129" customWidth="1"/>
    <col min="525" max="525" width="4" style="129" customWidth="1"/>
    <col min="526" max="526" width="1.7109375" style="129" customWidth="1"/>
    <col min="527" max="527" width="3" style="129" customWidth="1"/>
    <col min="528" max="528" width="7.28515625" style="129" customWidth="1"/>
    <col min="529" max="529" width="18.28515625" style="129" customWidth="1"/>
    <col min="530" max="530" width="1.140625" style="129" customWidth="1"/>
    <col min="531" max="531" width="5.7109375" style="129" customWidth="1"/>
    <col min="532" max="532" width="1.140625" style="129" customWidth="1"/>
    <col min="533" max="534" width="2.28515625" style="129" customWidth="1"/>
    <col min="535" max="535" width="1.5703125" style="129" customWidth="1"/>
    <col min="536" max="536" width="1.140625" style="129" customWidth="1"/>
    <col min="537" max="537" width="5.140625" style="129" customWidth="1"/>
    <col min="538" max="539" width="1.140625" style="129" customWidth="1"/>
    <col min="540" max="540" width="1.5703125" style="129" customWidth="1"/>
    <col min="541" max="541" width="1.28515625" style="129" customWidth="1"/>
    <col min="542" max="542" width="1.140625" style="129" customWidth="1"/>
    <col min="543" max="543" width="1.28515625" style="129" customWidth="1"/>
    <col min="544" max="544" width="2.140625" style="129" customWidth="1"/>
    <col min="545" max="545" width="1.42578125" style="129" customWidth="1"/>
    <col min="546" max="546" width="1.5703125" style="129" customWidth="1"/>
    <col min="547" max="547" width="1.28515625" style="129" customWidth="1"/>
    <col min="548" max="548" width="3.140625" style="129" customWidth="1"/>
    <col min="549" max="549" width="1.7109375" style="129" customWidth="1"/>
    <col min="550" max="550" width="1.140625" style="129" customWidth="1"/>
    <col min="551" max="768" width="6.85546875" style="129" customWidth="1"/>
    <col min="769" max="769" width="2.28515625" style="129" customWidth="1"/>
    <col min="770" max="770" width="1.140625" style="129" customWidth="1"/>
    <col min="771" max="771" width="7.42578125" style="129" customWidth="1"/>
    <col min="772" max="772" width="1.7109375" style="129" customWidth="1"/>
    <col min="773" max="774" width="1.140625" style="129" customWidth="1"/>
    <col min="775" max="775" width="1.42578125" style="129" customWidth="1"/>
    <col min="776" max="776" width="9.42578125" style="129" customWidth="1"/>
    <col min="777" max="777" width="2.7109375" style="129" customWidth="1"/>
    <col min="778" max="780" width="1.140625" style="129" customWidth="1"/>
    <col min="781" max="781" width="4" style="129" customWidth="1"/>
    <col min="782" max="782" width="1.7109375" style="129" customWidth="1"/>
    <col min="783" max="783" width="3" style="129" customWidth="1"/>
    <col min="784" max="784" width="7.28515625" style="129" customWidth="1"/>
    <col min="785" max="785" width="18.28515625" style="129" customWidth="1"/>
    <col min="786" max="786" width="1.140625" style="129" customWidth="1"/>
    <col min="787" max="787" width="5.7109375" style="129" customWidth="1"/>
    <col min="788" max="788" width="1.140625" style="129" customWidth="1"/>
    <col min="789" max="790" width="2.28515625" style="129" customWidth="1"/>
    <col min="791" max="791" width="1.5703125" style="129" customWidth="1"/>
    <col min="792" max="792" width="1.140625" style="129" customWidth="1"/>
    <col min="793" max="793" width="5.140625" style="129" customWidth="1"/>
    <col min="794" max="795" width="1.140625" style="129" customWidth="1"/>
    <col min="796" max="796" width="1.5703125" style="129" customWidth="1"/>
    <col min="797" max="797" width="1.28515625" style="129" customWidth="1"/>
    <col min="798" max="798" width="1.140625" style="129" customWidth="1"/>
    <col min="799" max="799" width="1.28515625" style="129" customWidth="1"/>
    <col min="800" max="800" width="2.140625" style="129" customWidth="1"/>
    <col min="801" max="801" width="1.42578125" style="129" customWidth="1"/>
    <col min="802" max="802" width="1.5703125" style="129" customWidth="1"/>
    <col min="803" max="803" width="1.28515625" style="129" customWidth="1"/>
    <col min="804" max="804" width="3.140625" style="129" customWidth="1"/>
    <col min="805" max="805" width="1.7109375" style="129" customWidth="1"/>
    <col min="806" max="806" width="1.140625" style="129" customWidth="1"/>
    <col min="807" max="1024" width="6.85546875" style="129" customWidth="1"/>
    <col min="1025" max="1025" width="2.28515625" style="129" customWidth="1"/>
    <col min="1026" max="1026" width="1.140625" style="129" customWidth="1"/>
    <col min="1027" max="1027" width="7.42578125" style="129" customWidth="1"/>
    <col min="1028" max="1028" width="1.7109375" style="129" customWidth="1"/>
    <col min="1029" max="1030" width="1.140625" style="129" customWidth="1"/>
    <col min="1031" max="1031" width="1.42578125" style="129" customWidth="1"/>
    <col min="1032" max="1032" width="9.42578125" style="129" customWidth="1"/>
    <col min="1033" max="1033" width="2.7109375" style="129" customWidth="1"/>
    <col min="1034" max="1036" width="1.140625" style="129" customWidth="1"/>
    <col min="1037" max="1037" width="4" style="129" customWidth="1"/>
    <col min="1038" max="1038" width="1.7109375" style="129" customWidth="1"/>
    <col min="1039" max="1039" width="3" style="129" customWidth="1"/>
    <col min="1040" max="1040" width="7.28515625" style="129" customWidth="1"/>
    <col min="1041" max="1041" width="18.28515625" style="129" customWidth="1"/>
    <col min="1042" max="1042" width="1.140625" style="129" customWidth="1"/>
    <col min="1043" max="1043" width="5.7109375" style="129" customWidth="1"/>
    <col min="1044" max="1044" width="1.140625" style="129" customWidth="1"/>
    <col min="1045" max="1046" width="2.28515625" style="129" customWidth="1"/>
    <col min="1047" max="1047" width="1.5703125" style="129" customWidth="1"/>
    <col min="1048" max="1048" width="1.140625" style="129" customWidth="1"/>
    <col min="1049" max="1049" width="5.140625" style="129" customWidth="1"/>
    <col min="1050" max="1051" width="1.140625" style="129" customWidth="1"/>
    <col min="1052" max="1052" width="1.5703125" style="129" customWidth="1"/>
    <col min="1053" max="1053" width="1.28515625" style="129" customWidth="1"/>
    <col min="1054" max="1054" width="1.140625" style="129" customWidth="1"/>
    <col min="1055" max="1055" width="1.28515625" style="129" customWidth="1"/>
    <col min="1056" max="1056" width="2.140625" style="129" customWidth="1"/>
    <col min="1057" max="1057" width="1.42578125" style="129" customWidth="1"/>
    <col min="1058" max="1058" width="1.5703125" style="129" customWidth="1"/>
    <col min="1059" max="1059" width="1.28515625" style="129" customWidth="1"/>
    <col min="1060" max="1060" width="3.140625" style="129" customWidth="1"/>
    <col min="1061" max="1061" width="1.7109375" style="129" customWidth="1"/>
    <col min="1062" max="1062" width="1.140625" style="129" customWidth="1"/>
    <col min="1063" max="1280" width="6.85546875" style="129" customWidth="1"/>
    <col min="1281" max="1281" width="2.28515625" style="129" customWidth="1"/>
    <col min="1282" max="1282" width="1.140625" style="129" customWidth="1"/>
    <col min="1283" max="1283" width="7.42578125" style="129" customWidth="1"/>
    <col min="1284" max="1284" width="1.7109375" style="129" customWidth="1"/>
    <col min="1285" max="1286" width="1.140625" style="129" customWidth="1"/>
    <col min="1287" max="1287" width="1.42578125" style="129" customWidth="1"/>
    <col min="1288" max="1288" width="9.42578125" style="129" customWidth="1"/>
    <col min="1289" max="1289" width="2.7109375" style="129" customWidth="1"/>
    <col min="1290" max="1292" width="1.140625" style="129" customWidth="1"/>
    <col min="1293" max="1293" width="4" style="129" customWidth="1"/>
    <col min="1294" max="1294" width="1.7109375" style="129" customWidth="1"/>
    <col min="1295" max="1295" width="3" style="129" customWidth="1"/>
    <col min="1296" max="1296" width="7.28515625" style="129" customWidth="1"/>
    <col min="1297" max="1297" width="18.28515625" style="129" customWidth="1"/>
    <col min="1298" max="1298" width="1.140625" style="129" customWidth="1"/>
    <col min="1299" max="1299" width="5.7109375" style="129" customWidth="1"/>
    <col min="1300" max="1300" width="1.140625" style="129" customWidth="1"/>
    <col min="1301" max="1302" width="2.28515625" style="129" customWidth="1"/>
    <col min="1303" max="1303" width="1.5703125" style="129" customWidth="1"/>
    <col min="1304" max="1304" width="1.140625" style="129" customWidth="1"/>
    <col min="1305" max="1305" width="5.140625" style="129" customWidth="1"/>
    <col min="1306" max="1307" width="1.140625" style="129" customWidth="1"/>
    <col min="1308" max="1308" width="1.5703125" style="129" customWidth="1"/>
    <col min="1309" max="1309" width="1.28515625" style="129" customWidth="1"/>
    <col min="1310" max="1310" width="1.140625" style="129" customWidth="1"/>
    <col min="1311" max="1311" width="1.28515625" style="129" customWidth="1"/>
    <col min="1312" max="1312" width="2.140625" style="129" customWidth="1"/>
    <col min="1313" max="1313" width="1.42578125" style="129" customWidth="1"/>
    <col min="1314" max="1314" width="1.5703125" style="129" customWidth="1"/>
    <col min="1315" max="1315" width="1.28515625" style="129" customWidth="1"/>
    <col min="1316" max="1316" width="3.140625" style="129" customWidth="1"/>
    <col min="1317" max="1317" width="1.7109375" style="129" customWidth="1"/>
    <col min="1318" max="1318" width="1.140625" style="129" customWidth="1"/>
    <col min="1319" max="1536" width="6.85546875" style="129" customWidth="1"/>
    <col min="1537" max="1537" width="2.28515625" style="129" customWidth="1"/>
    <col min="1538" max="1538" width="1.140625" style="129" customWidth="1"/>
    <col min="1539" max="1539" width="7.42578125" style="129" customWidth="1"/>
    <col min="1540" max="1540" width="1.7109375" style="129" customWidth="1"/>
    <col min="1541" max="1542" width="1.140625" style="129" customWidth="1"/>
    <col min="1543" max="1543" width="1.42578125" style="129" customWidth="1"/>
    <col min="1544" max="1544" width="9.42578125" style="129" customWidth="1"/>
    <col min="1545" max="1545" width="2.7109375" style="129" customWidth="1"/>
    <col min="1546" max="1548" width="1.140625" style="129" customWidth="1"/>
    <col min="1549" max="1549" width="4" style="129" customWidth="1"/>
    <col min="1550" max="1550" width="1.7109375" style="129" customWidth="1"/>
    <col min="1551" max="1551" width="3" style="129" customWidth="1"/>
    <col min="1552" max="1552" width="7.28515625" style="129" customWidth="1"/>
    <col min="1553" max="1553" width="18.28515625" style="129" customWidth="1"/>
    <col min="1554" max="1554" width="1.140625" style="129" customWidth="1"/>
    <col min="1555" max="1555" width="5.7109375" style="129" customWidth="1"/>
    <col min="1556" max="1556" width="1.140625" style="129" customWidth="1"/>
    <col min="1557" max="1558" width="2.28515625" style="129" customWidth="1"/>
    <col min="1559" max="1559" width="1.5703125" style="129" customWidth="1"/>
    <col min="1560" max="1560" width="1.140625" style="129" customWidth="1"/>
    <col min="1561" max="1561" width="5.140625" style="129" customWidth="1"/>
    <col min="1562" max="1563" width="1.140625" style="129" customWidth="1"/>
    <col min="1564" max="1564" width="1.5703125" style="129" customWidth="1"/>
    <col min="1565" max="1565" width="1.28515625" style="129" customWidth="1"/>
    <col min="1566" max="1566" width="1.140625" style="129" customWidth="1"/>
    <col min="1567" max="1567" width="1.28515625" style="129" customWidth="1"/>
    <col min="1568" max="1568" width="2.140625" style="129" customWidth="1"/>
    <col min="1569" max="1569" width="1.42578125" style="129" customWidth="1"/>
    <col min="1570" max="1570" width="1.5703125" style="129" customWidth="1"/>
    <col min="1571" max="1571" width="1.28515625" style="129" customWidth="1"/>
    <col min="1572" max="1572" width="3.140625" style="129" customWidth="1"/>
    <col min="1573" max="1573" width="1.7109375" style="129" customWidth="1"/>
    <col min="1574" max="1574" width="1.140625" style="129" customWidth="1"/>
    <col min="1575" max="1792" width="6.85546875" style="129" customWidth="1"/>
    <col min="1793" max="1793" width="2.28515625" style="129" customWidth="1"/>
    <col min="1794" max="1794" width="1.140625" style="129" customWidth="1"/>
    <col min="1795" max="1795" width="7.42578125" style="129" customWidth="1"/>
    <col min="1796" max="1796" width="1.7109375" style="129" customWidth="1"/>
    <col min="1797" max="1798" width="1.140625" style="129" customWidth="1"/>
    <col min="1799" max="1799" width="1.42578125" style="129" customWidth="1"/>
    <col min="1800" max="1800" width="9.42578125" style="129" customWidth="1"/>
    <col min="1801" max="1801" width="2.7109375" style="129" customWidth="1"/>
    <col min="1802" max="1804" width="1.140625" style="129" customWidth="1"/>
    <col min="1805" max="1805" width="4" style="129" customWidth="1"/>
    <col min="1806" max="1806" width="1.7109375" style="129" customWidth="1"/>
    <col min="1807" max="1807" width="3" style="129" customWidth="1"/>
    <col min="1808" max="1808" width="7.28515625" style="129" customWidth="1"/>
    <col min="1809" max="1809" width="18.28515625" style="129" customWidth="1"/>
    <col min="1810" max="1810" width="1.140625" style="129" customWidth="1"/>
    <col min="1811" max="1811" width="5.7109375" style="129" customWidth="1"/>
    <col min="1812" max="1812" width="1.140625" style="129" customWidth="1"/>
    <col min="1813" max="1814" width="2.28515625" style="129" customWidth="1"/>
    <col min="1815" max="1815" width="1.5703125" style="129" customWidth="1"/>
    <col min="1816" max="1816" width="1.140625" style="129" customWidth="1"/>
    <col min="1817" max="1817" width="5.140625" style="129" customWidth="1"/>
    <col min="1818" max="1819" width="1.140625" style="129" customWidth="1"/>
    <col min="1820" max="1820" width="1.5703125" style="129" customWidth="1"/>
    <col min="1821" max="1821" width="1.28515625" style="129" customWidth="1"/>
    <col min="1822" max="1822" width="1.140625" style="129" customWidth="1"/>
    <col min="1823" max="1823" width="1.28515625" style="129" customWidth="1"/>
    <col min="1824" max="1824" width="2.140625" style="129" customWidth="1"/>
    <col min="1825" max="1825" width="1.42578125" style="129" customWidth="1"/>
    <col min="1826" max="1826" width="1.5703125" style="129" customWidth="1"/>
    <col min="1827" max="1827" width="1.28515625" style="129" customWidth="1"/>
    <col min="1828" max="1828" width="3.140625" style="129" customWidth="1"/>
    <col min="1829" max="1829" width="1.7109375" style="129" customWidth="1"/>
    <col min="1830" max="1830" width="1.140625" style="129" customWidth="1"/>
    <col min="1831" max="2048" width="6.85546875" style="129" customWidth="1"/>
    <col min="2049" max="2049" width="2.28515625" style="129" customWidth="1"/>
    <col min="2050" max="2050" width="1.140625" style="129" customWidth="1"/>
    <col min="2051" max="2051" width="7.42578125" style="129" customWidth="1"/>
    <col min="2052" max="2052" width="1.7109375" style="129" customWidth="1"/>
    <col min="2053" max="2054" width="1.140625" style="129" customWidth="1"/>
    <col min="2055" max="2055" width="1.42578125" style="129" customWidth="1"/>
    <col min="2056" max="2056" width="9.42578125" style="129" customWidth="1"/>
    <col min="2057" max="2057" width="2.7109375" style="129" customWidth="1"/>
    <col min="2058" max="2060" width="1.140625" style="129" customWidth="1"/>
    <col min="2061" max="2061" width="4" style="129" customWidth="1"/>
    <col min="2062" max="2062" width="1.7109375" style="129" customWidth="1"/>
    <col min="2063" max="2063" width="3" style="129" customWidth="1"/>
    <col min="2064" max="2064" width="7.28515625" style="129" customWidth="1"/>
    <col min="2065" max="2065" width="18.28515625" style="129" customWidth="1"/>
    <col min="2066" max="2066" width="1.140625" style="129" customWidth="1"/>
    <col min="2067" max="2067" width="5.7109375" style="129" customWidth="1"/>
    <col min="2068" max="2068" width="1.140625" style="129" customWidth="1"/>
    <col min="2069" max="2070" width="2.28515625" style="129" customWidth="1"/>
    <col min="2071" max="2071" width="1.5703125" style="129" customWidth="1"/>
    <col min="2072" max="2072" width="1.140625" style="129" customWidth="1"/>
    <col min="2073" max="2073" width="5.140625" style="129" customWidth="1"/>
    <col min="2074" max="2075" width="1.140625" style="129" customWidth="1"/>
    <col min="2076" max="2076" width="1.5703125" style="129" customWidth="1"/>
    <col min="2077" max="2077" width="1.28515625" style="129" customWidth="1"/>
    <col min="2078" max="2078" width="1.140625" style="129" customWidth="1"/>
    <col min="2079" max="2079" width="1.28515625" style="129" customWidth="1"/>
    <col min="2080" max="2080" width="2.140625" style="129" customWidth="1"/>
    <col min="2081" max="2081" width="1.42578125" style="129" customWidth="1"/>
    <col min="2082" max="2082" width="1.5703125" style="129" customWidth="1"/>
    <col min="2083" max="2083" width="1.28515625" style="129" customWidth="1"/>
    <col min="2084" max="2084" width="3.140625" style="129" customWidth="1"/>
    <col min="2085" max="2085" width="1.7109375" style="129" customWidth="1"/>
    <col min="2086" max="2086" width="1.140625" style="129" customWidth="1"/>
    <col min="2087" max="2304" width="6.85546875" style="129" customWidth="1"/>
    <col min="2305" max="2305" width="2.28515625" style="129" customWidth="1"/>
    <col min="2306" max="2306" width="1.140625" style="129" customWidth="1"/>
    <col min="2307" max="2307" width="7.42578125" style="129" customWidth="1"/>
    <col min="2308" max="2308" width="1.7109375" style="129" customWidth="1"/>
    <col min="2309" max="2310" width="1.140625" style="129" customWidth="1"/>
    <col min="2311" max="2311" width="1.42578125" style="129" customWidth="1"/>
    <col min="2312" max="2312" width="9.42578125" style="129" customWidth="1"/>
    <col min="2313" max="2313" width="2.7109375" style="129" customWidth="1"/>
    <col min="2314" max="2316" width="1.140625" style="129" customWidth="1"/>
    <col min="2317" max="2317" width="4" style="129" customWidth="1"/>
    <col min="2318" max="2318" width="1.7109375" style="129" customWidth="1"/>
    <col min="2319" max="2319" width="3" style="129" customWidth="1"/>
    <col min="2320" max="2320" width="7.28515625" style="129" customWidth="1"/>
    <col min="2321" max="2321" width="18.28515625" style="129" customWidth="1"/>
    <col min="2322" max="2322" width="1.140625" style="129" customWidth="1"/>
    <col min="2323" max="2323" width="5.7109375" style="129" customWidth="1"/>
    <col min="2324" max="2324" width="1.140625" style="129" customWidth="1"/>
    <col min="2325" max="2326" width="2.28515625" style="129" customWidth="1"/>
    <col min="2327" max="2327" width="1.5703125" style="129" customWidth="1"/>
    <col min="2328" max="2328" width="1.140625" style="129" customWidth="1"/>
    <col min="2329" max="2329" width="5.140625" style="129" customWidth="1"/>
    <col min="2330" max="2331" width="1.140625" style="129" customWidth="1"/>
    <col min="2332" max="2332" width="1.5703125" style="129" customWidth="1"/>
    <col min="2333" max="2333" width="1.28515625" style="129" customWidth="1"/>
    <col min="2334" max="2334" width="1.140625" style="129" customWidth="1"/>
    <col min="2335" max="2335" width="1.28515625" style="129" customWidth="1"/>
    <col min="2336" max="2336" width="2.140625" style="129" customWidth="1"/>
    <col min="2337" max="2337" width="1.42578125" style="129" customWidth="1"/>
    <col min="2338" max="2338" width="1.5703125" style="129" customWidth="1"/>
    <col min="2339" max="2339" width="1.28515625" style="129" customWidth="1"/>
    <col min="2340" max="2340" width="3.140625" style="129" customWidth="1"/>
    <col min="2341" max="2341" width="1.7109375" style="129" customWidth="1"/>
    <col min="2342" max="2342" width="1.140625" style="129" customWidth="1"/>
    <col min="2343" max="2560" width="6.85546875" style="129" customWidth="1"/>
    <col min="2561" max="2561" width="2.28515625" style="129" customWidth="1"/>
    <col min="2562" max="2562" width="1.140625" style="129" customWidth="1"/>
    <col min="2563" max="2563" width="7.42578125" style="129" customWidth="1"/>
    <col min="2564" max="2564" width="1.7109375" style="129" customWidth="1"/>
    <col min="2565" max="2566" width="1.140625" style="129" customWidth="1"/>
    <col min="2567" max="2567" width="1.42578125" style="129" customWidth="1"/>
    <col min="2568" max="2568" width="9.42578125" style="129" customWidth="1"/>
    <col min="2569" max="2569" width="2.7109375" style="129" customWidth="1"/>
    <col min="2570" max="2572" width="1.140625" style="129" customWidth="1"/>
    <col min="2573" max="2573" width="4" style="129" customWidth="1"/>
    <col min="2574" max="2574" width="1.7109375" style="129" customWidth="1"/>
    <col min="2575" max="2575" width="3" style="129" customWidth="1"/>
    <col min="2576" max="2576" width="7.28515625" style="129" customWidth="1"/>
    <col min="2577" max="2577" width="18.28515625" style="129" customWidth="1"/>
    <col min="2578" max="2578" width="1.140625" style="129" customWidth="1"/>
    <col min="2579" max="2579" width="5.7109375" style="129" customWidth="1"/>
    <col min="2580" max="2580" width="1.140625" style="129" customWidth="1"/>
    <col min="2581" max="2582" width="2.28515625" style="129" customWidth="1"/>
    <col min="2583" max="2583" width="1.5703125" style="129" customWidth="1"/>
    <col min="2584" max="2584" width="1.140625" style="129" customWidth="1"/>
    <col min="2585" max="2585" width="5.140625" style="129" customWidth="1"/>
    <col min="2586" max="2587" width="1.140625" style="129" customWidth="1"/>
    <col min="2588" max="2588" width="1.5703125" style="129" customWidth="1"/>
    <col min="2589" max="2589" width="1.28515625" style="129" customWidth="1"/>
    <col min="2590" max="2590" width="1.140625" style="129" customWidth="1"/>
    <col min="2591" max="2591" width="1.28515625" style="129" customWidth="1"/>
    <col min="2592" max="2592" width="2.140625" style="129" customWidth="1"/>
    <col min="2593" max="2593" width="1.42578125" style="129" customWidth="1"/>
    <col min="2594" max="2594" width="1.5703125" style="129" customWidth="1"/>
    <col min="2595" max="2595" width="1.28515625" style="129" customWidth="1"/>
    <col min="2596" max="2596" width="3.140625" style="129" customWidth="1"/>
    <col min="2597" max="2597" width="1.7109375" style="129" customWidth="1"/>
    <col min="2598" max="2598" width="1.140625" style="129" customWidth="1"/>
    <col min="2599" max="2816" width="6.85546875" style="129" customWidth="1"/>
    <col min="2817" max="2817" width="2.28515625" style="129" customWidth="1"/>
    <col min="2818" max="2818" width="1.140625" style="129" customWidth="1"/>
    <col min="2819" max="2819" width="7.42578125" style="129" customWidth="1"/>
    <col min="2820" max="2820" width="1.7109375" style="129" customWidth="1"/>
    <col min="2821" max="2822" width="1.140625" style="129" customWidth="1"/>
    <col min="2823" max="2823" width="1.42578125" style="129" customWidth="1"/>
    <col min="2824" max="2824" width="9.42578125" style="129" customWidth="1"/>
    <col min="2825" max="2825" width="2.7109375" style="129" customWidth="1"/>
    <col min="2826" max="2828" width="1.140625" style="129" customWidth="1"/>
    <col min="2829" max="2829" width="4" style="129" customWidth="1"/>
    <col min="2830" max="2830" width="1.7109375" style="129" customWidth="1"/>
    <col min="2831" max="2831" width="3" style="129" customWidth="1"/>
    <col min="2832" max="2832" width="7.28515625" style="129" customWidth="1"/>
    <col min="2833" max="2833" width="18.28515625" style="129" customWidth="1"/>
    <col min="2834" max="2834" width="1.140625" style="129" customWidth="1"/>
    <col min="2835" max="2835" width="5.7109375" style="129" customWidth="1"/>
    <col min="2836" max="2836" width="1.140625" style="129" customWidth="1"/>
    <col min="2837" max="2838" width="2.28515625" style="129" customWidth="1"/>
    <col min="2839" max="2839" width="1.5703125" style="129" customWidth="1"/>
    <col min="2840" max="2840" width="1.140625" style="129" customWidth="1"/>
    <col min="2841" max="2841" width="5.140625" style="129" customWidth="1"/>
    <col min="2842" max="2843" width="1.140625" style="129" customWidth="1"/>
    <col min="2844" max="2844" width="1.5703125" style="129" customWidth="1"/>
    <col min="2845" max="2845" width="1.28515625" style="129" customWidth="1"/>
    <col min="2846" max="2846" width="1.140625" style="129" customWidth="1"/>
    <col min="2847" max="2847" width="1.28515625" style="129" customWidth="1"/>
    <col min="2848" max="2848" width="2.140625" style="129" customWidth="1"/>
    <col min="2849" max="2849" width="1.42578125" style="129" customWidth="1"/>
    <col min="2850" max="2850" width="1.5703125" style="129" customWidth="1"/>
    <col min="2851" max="2851" width="1.28515625" style="129" customWidth="1"/>
    <col min="2852" max="2852" width="3.140625" style="129" customWidth="1"/>
    <col min="2853" max="2853" width="1.7109375" style="129" customWidth="1"/>
    <col min="2854" max="2854" width="1.140625" style="129" customWidth="1"/>
    <col min="2855" max="3072" width="6.85546875" style="129" customWidth="1"/>
    <col min="3073" max="3073" width="2.28515625" style="129" customWidth="1"/>
    <col min="3074" max="3074" width="1.140625" style="129" customWidth="1"/>
    <col min="3075" max="3075" width="7.42578125" style="129" customWidth="1"/>
    <col min="3076" max="3076" width="1.7109375" style="129" customWidth="1"/>
    <col min="3077" max="3078" width="1.140625" style="129" customWidth="1"/>
    <col min="3079" max="3079" width="1.42578125" style="129" customWidth="1"/>
    <col min="3080" max="3080" width="9.42578125" style="129" customWidth="1"/>
    <col min="3081" max="3081" width="2.7109375" style="129" customWidth="1"/>
    <col min="3082" max="3084" width="1.140625" style="129" customWidth="1"/>
    <col min="3085" max="3085" width="4" style="129" customWidth="1"/>
    <col min="3086" max="3086" width="1.7109375" style="129" customWidth="1"/>
    <col min="3087" max="3087" width="3" style="129" customWidth="1"/>
    <col min="3088" max="3088" width="7.28515625" style="129" customWidth="1"/>
    <col min="3089" max="3089" width="18.28515625" style="129" customWidth="1"/>
    <col min="3090" max="3090" width="1.140625" style="129" customWidth="1"/>
    <col min="3091" max="3091" width="5.7109375" style="129" customWidth="1"/>
    <col min="3092" max="3092" width="1.140625" style="129" customWidth="1"/>
    <col min="3093" max="3094" width="2.28515625" style="129" customWidth="1"/>
    <col min="3095" max="3095" width="1.5703125" style="129" customWidth="1"/>
    <col min="3096" max="3096" width="1.140625" style="129" customWidth="1"/>
    <col min="3097" max="3097" width="5.140625" style="129" customWidth="1"/>
    <col min="3098" max="3099" width="1.140625" style="129" customWidth="1"/>
    <col min="3100" max="3100" width="1.5703125" style="129" customWidth="1"/>
    <col min="3101" max="3101" width="1.28515625" style="129" customWidth="1"/>
    <col min="3102" max="3102" width="1.140625" style="129" customWidth="1"/>
    <col min="3103" max="3103" width="1.28515625" style="129" customWidth="1"/>
    <col min="3104" max="3104" width="2.140625" style="129" customWidth="1"/>
    <col min="3105" max="3105" width="1.42578125" style="129" customWidth="1"/>
    <col min="3106" max="3106" width="1.5703125" style="129" customWidth="1"/>
    <col min="3107" max="3107" width="1.28515625" style="129" customWidth="1"/>
    <col min="3108" max="3108" width="3.140625" style="129" customWidth="1"/>
    <col min="3109" max="3109" width="1.7109375" style="129" customWidth="1"/>
    <col min="3110" max="3110" width="1.140625" style="129" customWidth="1"/>
    <col min="3111" max="3328" width="6.85546875" style="129" customWidth="1"/>
    <col min="3329" max="3329" width="2.28515625" style="129" customWidth="1"/>
    <col min="3330" max="3330" width="1.140625" style="129" customWidth="1"/>
    <col min="3331" max="3331" width="7.42578125" style="129" customWidth="1"/>
    <col min="3332" max="3332" width="1.7109375" style="129" customWidth="1"/>
    <col min="3333" max="3334" width="1.140625" style="129" customWidth="1"/>
    <col min="3335" max="3335" width="1.42578125" style="129" customWidth="1"/>
    <col min="3336" max="3336" width="9.42578125" style="129" customWidth="1"/>
    <col min="3337" max="3337" width="2.7109375" style="129" customWidth="1"/>
    <col min="3338" max="3340" width="1.140625" style="129" customWidth="1"/>
    <col min="3341" max="3341" width="4" style="129" customWidth="1"/>
    <col min="3342" max="3342" width="1.7109375" style="129" customWidth="1"/>
    <col min="3343" max="3343" width="3" style="129" customWidth="1"/>
    <col min="3344" max="3344" width="7.28515625" style="129" customWidth="1"/>
    <col min="3345" max="3345" width="18.28515625" style="129" customWidth="1"/>
    <col min="3346" max="3346" width="1.140625" style="129" customWidth="1"/>
    <col min="3347" max="3347" width="5.7109375" style="129" customWidth="1"/>
    <col min="3348" max="3348" width="1.140625" style="129" customWidth="1"/>
    <col min="3349" max="3350" width="2.28515625" style="129" customWidth="1"/>
    <col min="3351" max="3351" width="1.5703125" style="129" customWidth="1"/>
    <col min="3352" max="3352" width="1.140625" style="129" customWidth="1"/>
    <col min="3353" max="3353" width="5.140625" style="129" customWidth="1"/>
    <col min="3354" max="3355" width="1.140625" style="129" customWidth="1"/>
    <col min="3356" max="3356" width="1.5703125" style="129" customWidth="1"/>
    <col min="3357" max="3357" width="1.28515625" style="129" customWidth="1"/>
    <col min="3358" max="3358" width="1.140625" style="129" customWidth="1"/>
    <col min="3359" max="3359" width="1.28515625" style="129" customWidth="1"/>
    <col min="3360" max="3360" width="2.140625" style="129" customWidth="1"/>
    <col min="3361" max="3361" width="1.42578125" style="129" customWidth="1"/>
    <col min="3362" max="3362" width="1.5703125" style="129" customWidth="1"/>
    <col min="3363" max="3363" width="1.28515625" style="129" customWidth="1"/>
    <col min="3364" max="3364" width="3.140625" style="129" customWidth="1"/>
    <col min="3365" max="3365" width="1.7109375" style="129" customWidth="1"/>
    <col min="3366" max="3366" width="1.140625" style="129" customWidth="1"/>
    <col min="3367" max="3584" width="6.85546875" style="129" customWidth="1"/>
    <col min="3585" max="3585" width="2.28515625" style="129" customWidth="1"/>
    <col min="3586" max="3586" width="1.140625" style="129" customWidth="1"/>
    <col min="3587" max="3587" width="7.42578125" style="129" customWidth="1"/>
    <col min="3588" max="3588" width="1.7109375" style="129" customWidth="1"/>
    <col min="3589" max="3590" width="1.140625" style="129" customWidth="1"/>
    <col min="3591" max="3591" width="1.42578125" style="129" customWidth="1"/>
    <col min="3592" max="3592" width="9.42578125" style="129" customWidth="1"/>
    <col min="3593" max="3593" width="2.7109375" style="129" customWidth="1"/>
    <col min="3594" max="3596" width="1.140625" style="129" customWidth="1"/>
    <col min="3597" max="3597" width="4" style="129" customWidth="1"/>
    <col min="3598" max="3598" width="1.7109375" style="129" customWidth="1"/>
    <col min="3599" max="3599" width="3" style="129" customWidth="1"/>
    <col min="3600" max="3600" width="7.28515625" style="129" customWidth="1"/>
    <col min="3601" max="3601" width="18.28515625" style="129" customWidth="1"/>
    <col min="3602" max="3602" width="1.140625" style="129" customWidth="1"/>
    <col min="3603" max="3603" width="5.7109375" style="129" customWidth="1"/>
    <col min="3604" max="3604" width="1.140625" style="129" customWidth="1"/>
    <col min="3605" max="3606" width="2.28515625" style="129" customWidth="1"/>
    <col min="3607" max="3607" width="1.5703125" style="129" customWidth="1"/>
    <col min="3608" max="3608" width="1.140625" style="129" customWidth="1"/>
    <col min="3609" max="3609" width="5.140625" style="129" customWidth="1"/>
    <col min="3610" max="3611" width="1.140625" style="129" customWidth="1"/>
    <col min="3612" max="3612" width="1.5703125" style="129" customWidth="1"/>
    <col min="3613" max="3613" width="1.28515625" style="129" customWidth="1"/>
    <col min="3614" max="3614" width="1.140625" style="129" customWidth="1"/>
    <col min="3615" max="3615" width="1.28515625" style="129" customWidth="1"/>
    <col min="3616" max="3616" width="2.140625" style="129" customWidth="1"/>
    <col min="3617" max="3617" width="1.42578125" style="129" customWidth="1"/>
    <col min="3618" max="3618" width="1.5703125" style="129" customWidth="1"/>
    <col min="3619" max="3619" width="1.28515625" style="129" customWidth="1"/>
    <col min="3620" max="3620" width="3.140625" style="129" customWidth="1"/>
    <col min="3621" max="3621" width="1.7109375" style="129" customWidth="1"/>
    <col min="3622" max="3622" width="1.140625" style="129" customWidth="1"/>
    <col min="3623" max="3840" width="6.85546875" style="129" customWidth="1"/>
    <col min="3841" max="3841" width="2.28515625" style="129" customWidth="1"/>
    <col min="3842" max="3842" width="1.140625" style="129" customWidth="1"/>
    <col min="3843" max="3843" width="7.42578125" style="129" customWidth="1"/>
    <col min="3844" max="3844" width="1.7109375" style="129" customWidth="1"/>
    <col min="3845" max="3846" width="1.140625" style="129" customWidth="1"/>
    <col min="3847" max="3847" width="1.42578125" style="129" customWidth="1"/>
    <col min="3848" max="3848" width="9.42578125" style="129" customWidth="1"/>
    <col min="3849" max="3849" width="2.7109375" style="129" customWidth="1"/>
    <col min="3850" max="3852" width="1.140625" style="129" customWidth="1"/>
    <col min="3853" max="3853" width="4" style="129" customWidth="1"/>
    <col min="3854" max="3854" width="1.7109375" style="129" customWidth="1"/>
    <col min="3855" max="3855" width="3" style="129" customWidth="1"/>
    <col min="3856" max="3856" width="7.28515625" style="129" customWidth="1"/>
    <col min="3857" max="3857" width="18.28515625" style="129" customWidth="1"/>
    <col min="3858" max="3858" width="1.140625" style="129" customWidth="1"/>
    <col min="3859" max="3859" width="5.7109375" style="129" customWidth="1"/>
    <col min="3860" max="3860" width="1.140625" style="129" customWidth="1"/>
    <col min="3861" max="3862" width="2.28515625" style="129" customWidth="1"/>
    <col min="3863" max="3863" width="1.5703125" style="129" customWidth="1"/>
    <col min="3864" max="3864" width="1.140625" style="129" customWidth="1"/>
    <col min="3865" max="3865" width="5.140625" style="129" customWidth="1"/>
    <col min="3866" max="3867" width="1.140625" style="129" customWidth="1"/>
    <col min="3868" max="3868" width="1.5703125" style="129" customWidth="1"/>
    <col min="3869" max="3869" width="1.28515625" style="129" customWidth="1"/>
    <col min="3870" max="3870" width="1.140625" style="129" customWidth="1"/>
    <col min="3871" max="3871" width="1.28515625" style="129" customWidth="1"/>
    <col min="3872" max="3872" width="2.140625" style="129" customWidth="1"/>
    <col min="3873" max="3873" width="1.42578125" style="129" customWidth="1"/>
    <col min="3874" max="3874" width="1.5703125" style="129" customWidth="1"/>
    <col min="3875" max="3875" width="1.28515625" style="129" customWidth="1"/>
    <col min="3876" max="3876" width="3.140625" style="129" customWidth="1"/>
    <col min="3877" max="3877" width="1.7109375" style="129" customWidth="1"/>
    <col min="3878" max="3878" width="1.140625" style="129" customWidth="1"/>
    <col min="3879" max="4096" width="6.85546875" style="129" customWidth="1"/>
    <col min="4097" max="4097" width="2.28515625" style="129" customWidth="1"/>
    <col min="4098" max="4098" width="1.140625" style="129" customWidth="1"/>
    <col min="4099" max="4099" width="7.42578125" style="129" customWidth="1"/>
    <col min="4100" max="4100" width="1.7109375" style="129" customWidth="1"/>
    <col min="4101" max="4102" width="1.140625" style="129" customWidth="1"/>
    <col min="4103" max="4103" width="1.42578125" style="129" customWidth="1"/>
    <col min="4104" max="4104" width="9.42578125" style="129" customWidth="1"/>
    <col min="4105" max="4105" width="2.7109375" style="129" customWidth="1"/>
    <col min="4106" max="4108" width="1.140625" style="129" customWidth="1"/>
    <col min="4109" max="4109" width="4" style="129" customWidth="1"/>
    <col min="4110" max="4110" width="1.7109375" style="129" customWidth="1"/>
    <col min="4111" max="4111" width="3" style="129" customWidth="1"/>
    <col min="4112" max="4112" width="7.28515625" style="129" customWidth="1"/>
    <col min="4113" max="4113" width="18.28515625" style="129" customWidth="1"/>
    <col min="4114" max="4114" width="1.140625" style="129" customWidth="1"/>
    <col min="4115" max="4115" width="5.7109375" style="129" customWidth="1"/>
    <col min="4116" max="4116" width="1.140625" style="129" customWidth="1"/>
    <col min="4117" max="4118" width="2.28515625" style="129" customWidth="1"/>
    <col min="4119" max="4119" width="1.5703125" style="129" customWidth="1"/>
    <col min="4120" max="4120" width="1.140625" style="129" customWidth="1"/>
    <col min="4121" max="4121" width="5.140625" style="129" customWidth="1"/>
    <col min="4122" max="4123" width="1.140625" style="129" customWidth="1"/>
    <col min="4124" max="4124" width="1.5703125" style="129" customWidth="1"/>
    <col min="4125" max="4125" width="1.28515625" style="129" customWidth="1"/>
    <col min="4126" max="4126" width="1.140625" style="129" customWidth="1"/>
    <col min="4127" max="4127" width="1.28515625" style="129" customWidth="1"/>
    <col min="4128" max="4128" width="2.140625" style="129" customWidth="1"/>
    <col min="4129" max="4129" width="1.42578125" style="129" customWidth="1"/>
    <col min="4130" max="4130" width="1.5703125" style="129" customWidth="1"/>
    <col min="4131" max="4131" width="1.28515625" style="129" customWidth="1"/>
    <col min="4132" max="4132" width="3.140625" style="129" customWidth="1"/>
    <col min="4133" max="4133" width="1.7109375" style="129" customWidth="1"/>
    <col min="4134" max="4134" width="1.140625" style="129" customWidth="1"/>
    <col min="4135" max="4352" width="6.85546875" style="129" customWidth="1"/>
    <col min="4353" max="4353" width="2.28515625" style="129" customWidth="1"/>
    <col min="4354" max="4354" width="1.140625" style="129" customWidth="1"/>
    <col min="4355" max="4355" width="7.42578125" style="129" customWidth="1"/>
    <col min="4356" max="4356" width="1.7109375" style="129" customWidth="1"/>
    <col min="4357" max="4358" width="1.140625" style="129" customWidth="1"/>
    <col min="4359" max="4359" width="1.42578125" style="129" customWidth="1"/>
    <col min="4360" max="4360" width="9.42578125" style="129" customWidth="1"/>
    <col min="4361" max="4361" width="2.7109375" style="129" customWidth="1"/>
    <col min="4362" max="4364" width="1.140625" style="129" customWidth="1"/>
    <col min="4365" max="4365" width="4" style="129" customWidth="1"/>
    <col min="4366" max="4366" width="1.7109375" style="129" customWidth="1"/>
    <col min="4367" max="4367" width="3" style="129" customWidth="1"/>
    <col min="4368" max="4368" width="7.28515625" style="129" customWidth="1"/>
    <col min="4369" max="4369" width="18.28515625" style="129" customWidth="1"/>
    <col min="4370" max="4370" width="1.140625" style="129" customWidth="1"/>
    <col min="4371" max="4371" width="5.7109375" style="129" customWidth="1"/>
    <col min="4372" max="4372" width="1.140625" style="129" customWidth="1"/>
    <col min="4373" max="4374" width="2.28515625" style="129" customWidth="1"/>
    <col min="4375" max="4375" width="1.5703125" style="129" customWidth="1"/>
    <col min="4376" max="4376" width="1.140625" style="129" customWidth="1"/>
    <col min="4377" max="4377" width="5.140625" style="129" customWidth="1"/>
    <col min="4378" max="4379" width="1.140625" style="129" customWidth="1"/>
    <col min="4380" max="4380" width="1.5703125" style="129" customWidth="1"/>
    <col min="4381" max="4381" width="1.28515625" style="129" customWidth="1"/>
    <col min="4382" max="4382" width="1.140625" style="129" customWidth="1"/>
    <col min="4383" max="4383" width="1.28515625" style="129" customWidth="1"/>
    <col min="4384" max="4384" width="2.140625" style="129" customWidth="1"/>
    <col min="4385" max="4385" width="1.42578125" style="129" customWidth="1"/>
    <col min="4386" max="4386" width="1.5703125" style="129" customWidth="1"/>
    <col min="4387" max="4387" width="1.28515625" style="129" customWidth="1"/>
    <col min="4388" max="4388" width="3.140625" style="129" customWidth="1"/>
    <col min="4389" max="4389" width="1.7109375" style="129" customWidth="1"/>
    <col min="4390" max="4390" width="1.140625" style="129" customWidth="1"/>
    <col min="4391" max="4608" width="6.85546875" style="129" customWidth="1"/>
    <col min="4609" max="4609" width="2.28515625" style="129" customWidth="1"/>
    <col min="4610" max="4610" width="1.140625" style="129" customWidth="1"/>
    <col min="4611" max="4611" width="7.42578125" style="129" customWidth="1"/>
    <col min="4612" max="4612" width="1.7109375" style="129" customWidth="1"/>
    <col min="4613" max="4614" width="1.140625" style="129" customWidth="1"/>
    <col min="4615" max="4615" width="1.42578125" style="129" customWidth="1"/>
    <col min="4616" max="4616" width="9.42578125" style="129" customWidth="1"/>
    <col min="4617" max="4617" width="2.7109375" style="129" customWidth="1"/>
    <col min="4618" max="4620" width="1.140625" style="129" customWidth="1"/>
    <col min="4621" max="4621" width="4" style="129" customWidth="1"/>
    <col min="4622" max="4622" width="1.7109375" style="129" customWidth="1"/>
    <col min="4623" max="4623" width="3" style="129" customWidth="1"/>
    <col min="4624" max="4624" width="7.28515625" style="129" customWidth="1"/>
    <col min="4625" max="4625" width="18.28515625" style="129" customWidth="1"/>
    <col min="4626" max="4626" width="1.140625" style="129" customWidth="1"/>
    <col min="4627" max="4627" width="5.7109375" style="129" customWidth="1"/>
    <col min="4628" max="4628" width="1.140625" style="129" customWidth="1"/>
    <col min="4629" max="4630" width="2.28515625" style="129" customWidth="1"/>
    <col min="4631" max="4631" width="1.5703125" style="129" customWidth="1"/>
    <col min="4632" max="4632" width="1.140625" style="129" customWidth="1"/>
    <col min="4633" max="4633" width="5.140625" style="129" customWidth="1"/>
    <col min="4634" max="4635" width="1.140625" style="129" customWidth="1"/>
    <col min="4636" max="4636" width="1.5703125" style="129" customWidth="1"/>
    <col min="4637" max="4637" width="1.28515625" style="129" customWidth="1"/>
    <col min="4638" max="4638" width="1.140625" style="129" customWidth="1"/>
    <col min="4639" max="4639" width="1.28515625" style="129" customWidth="1"/>
    <col min="4640" max="4640" width="2.140625" style="129" customWidth="1"/>
    <col min="4641" max="4641" width="1.42578125" style="129" customWidth="1"/>
    <col min="4642" max="4642" width="1.5703125" style="129" customWidth="1"/>
    <col min="4643" max="4643" width="1.28515625" style="129" customWidth="1"/>
    <col min="4644" max="4644" width="3.140625" style="129" customWidth="1"/>
    <col min="4645" max="4645" width="1.7109375" style="129" customWidth="1"/>
    <col min="4646" max="4646" width="1.140625" style="129" customWidth="1"/>
    <col min="4647" max="4864" width="6.85546875" style="129" customWidth="1"/>
    <col min="4865" max="4865" width="2.28515625" style="129" customWidth="1"/>
    <col min="4866" max="4866" width="1.140625" style="129" customWidth="1"/>
    <col min="4867" max="4867" width="7.42578125" style="129" customWidth="1"/>
    <col min="4868" max="4868" width="1.7109375" style="129" customWidth="1"/>
    <col min="4869" max="4870" width="1.140625" style="129" customWidth="1"/>
    <col min="4871" max="4871" width="1.42578125" style="129" customWidth="1"/>
    <col min="4872" max="4872" width="9.42578125" style="129" customWidth="1"/>
    <col min="4873" max="4873" width="2.7109375" style="129" customWidth="1"/>
    <col min="4874" max="4876" width="1.140625" style="129" customWidth="1"/>
    <col min="4877" max="4877" width="4" style="129" customWidth="1"/>
    <col min="4878" max="4878" width="1.7109375" style="129" customWidth="1"/>
    <col min="4879" max="4879" width="3" style="129" customWidth="1"/>
    <col min="4880" max="4880" width="7.28515625" style="129" customWidth="1"/>
    <col min="4881" max="4881" width="18.28515625" style="129" customWidth="1"/>
    <col min="4882" max="4882" width="1.140625" style="129" customWidth="1"/>
    <col min="4883" max="4883" width="5.7109375" style="129" customWidth="1"/>
    <col min="4884" max="4884" width="1.140625" style="129" customWidth="1"/>
    <col min="4885" max="4886" width="2.28515625" style="129" customWidth="1"/>
    <col min="4887" max="4887" width="1.5703125" style="129" customWidth="1"/>
    <col min="4888" max="4888" width="1.140625" style="129" customWidth="1"/>
    <col min="4889" max="4889" width="5.140625" style="129" customWidth="1"/>
    <col min="4890" max="4891" width="1.140625" style="129" customWidth="1"/>
    <col min="4892" max="4892" width="1.5703125" style="129" customWidth="1"/>
    <col min="4893" max="4893" width="1.28515625" style="129" customWidth="1"/>
    <col min="4894" max="4894" width="1.140625" style="129" customWidth="1"/>
    <col min="4895" max="4895" width="1.28515625" style="129" customWidth="1"/>
    <col min="4896" max="4896" width="2.140625" style="129" customWidth="1"/>
    <col min="4897" max="4897" width="1.42578125" style="129" customWidth="1"/>
    <col min="4898" max="4898" width="1.5703125" style="129" customWidth="1"/>
    <col min="4899" max="4899" width="1.28515625" style="129" customWidth="1"/>
    <col min="4900" max="4900" width="3.140625" style="129" customWidth="1"/>
    <col min="4901" max="4901" width="1.7109375" style="129" customWidth="1"/>
    <col min="4902" max="4902" width="1.140625" style="129" customWidth="1"/>
    <col min="4903" max="5120" width="6.85546875" style="129" customWidth="1"/>
    <col min="5121" max="5121" width="2.28515625" style="129" customWidth="1"/>
    <col min="5122" max="5122" width="1.140625" style="129" customWidth="1"/>
    <col min="5123" max="5123" width="7.42578125" style="129" customWidth="1"/>
    <col min="5124" max="5124" width="1.7109375" style="129" customWidth="1"/>
    <col min="5125" max="5126" width="1.140625" style="129" customWidth="1"/>
    <col min="5127" max="5127" width="1.42578125" style="129" customWidth="1"/>
    <col min="5128" max="5128" width="9.42578125" style="129" customWidth="1"/>
    <col min="5129" max="5129" width="2.7109375" style="129" customWidth="1"/>
    <col min="5130" max="5132" width="1.140625" style="129" customWidth="1"/>
    <col min="5133" max="5133" width="4" style="129" customWidth="1"/>
    <col min="5134" max="5134" width="1.7109375" style="129" customWidth="1"/>
    <col min="5135" max="5135" width="3" style="129" customWidth="1"/>
    <col min="5136" max="5136" width="7.28515625" style="129" customWidth="1"/>
    <col min="5137" max="5137" width="18.28515625" style="129" customWidth="1"/>
    <col min="5138" max="5138" width="1.140625" style="129" customWidth="1"/>
    <col min="5139" max="5139" width="5.7109375" style="129" customWidth="1"/>
    <col min="5140" max="5140" width="1.140625" style="129" customWidth="1"/>
    <col min="5141" max="5142" width="2.28515625" style="129" customWidth="1"/>
    <col min="5143" max="5143" width="1.5703125" style="129" customWidth="1"/>
    <col min="5144" max="5144" width="1.140625" style="129" customWidth="1"/>
    <col min="5145" max="5145" width="5.140625" style="129" customWidth="1"/>
    <col min="5146" max="5147" width="1.140625" style="129" customWidth="1"/>
    <col min="5148" max="5148" width="1.5703125" style="129" customWidth="1"/>
    <col min="5149" max="5149" width="1.28515625" style="129" customWidth="1"/>
    <col min="5150" max="5150" width="1.140625" style="129" customWidth="1"/>
    <col min="5151" max="5151" width="1.28515625" style="129" customWidth="1"/>
    <col min="5152" max="5152" width="2.140625" style="129" customWidth="1"/>
    <col min="5153" max="5153" width="1.42578125" style="129" customWidth="1"/>
    <col min="5154" max="5154" width="1.5703125" style="129" customWidth="1"/>
    <col min="5155" max="5155" width="1.28515625" style="129" customWidth="1"/>
    <col min="5156" max="5156" width="3.140625" style="129" customWidth="1"/>
    <col min="5157" max="5157" width="1.7109375" style="129" customWidth="1"/>
    <col min="5158" max="5158" width="1.140625" style="129" customWidth="1"/>
    <col min="5159" max="5376" width="6.85546875" style="129" customWidth="1"/>
    <col min="5377" max="5377" width="2.28515625" style="129" customWidth="1"/>
    <col min="5378" max="5378" width="1.140625" style="129" customWidth="1"/>
    <col min="5379" max="5379" width="7.42578125" style="129" customWidth="1"/>
    <col min="5380" max="5380" width="1.7109375" style="129" customWidth="1"/>
    <col min="5381" max="5382" width="1.140625" style="129" customWidth="1"/>
    <col min="5383" max="5383" width="1.42578125" style="129" customWidth="1"/>
    <col min="5384" max="5384" width="9.42578125" style="129" customWidth="1"/>
    <col min="5385" max="5385" width="2.7109375" style="129" customWidth="1"/>
    <col min="5386" max="5388" width="1.140625" style="129" customWidth="1"/>
    <col min="5389" max="5389" width="4" style="129" customWidth="1"/>
    <col min="5390" max="5390" width="1.7109375" style="129" customWidth="1"/>
    <col min="5391" max="5391" width="3" style="129" customWidth="1"/>
    <col min="5392" max="5392" width="7.28515625" style="129" customWidth="1"/>
    <col min="5393" max="5393" width="18.28515625" style="129" customWidth="1"/>
    <col min="5394" max="5394" width="1.140625" style="129" customWidth="1"/>
    <col min="5395" max="5395" width="5.7109375" style="129" customWidth="1"/>
    <col min="5396" max="5396" width="1.140625" style="129" customWidth="1"/>
    <col min="5397" max="5398" width="2.28515625" style="129" customWidth="1"/>
    <col min="5399" max="5399" width="1.5703125" style="129" customWidth="1"/>
    <col min="5400" max="5400" width="1.140625" style="129" customWidth="1"/>
    <col min="5401" max="5401" width="5.140625" style="129" customWidth="1"/>
    <col min="5402" max="5403" width="1.140625" style="129" customWidth="1"/>
    <col min="5404" max="5404" width="1.5703125" style="129" customWidth="1"/>
    <col min="5405" max="5405" width="1.28515625" style="129" customWidth="1"/>
    <col min="5406" max="5406" width="1.140625" style="129" customWidth="1"/>
    <col min="5407" max="5407" width="1.28515625" style="129" customWidth="1"/>
    <col min="5408" max="5408" width="2.140625" style="129" customWidth="1"/>
    <col min="5409" max="5409" width="1.42578125" style="129" customWidth="1"/>
    <col min="5410" max="5410" width="1.5703125" style="129" customWidth="1"/>
    <col min="5411" max="5411" width="1.28515625" style="129" customWidth="1"/>
    <col min="5412" max="5412" width="3.140625" style="129" customWidth="1"/>
    <col min="5413" max="5413" width="1.7109375" style="129" customWidth="1"/>
    <col min="5414" max="5414" width="1.140625" style="129" customWidth="1"/>
    <col min="5415" max="5632" width="6.85546875" style="129" customWidth="1"/>
    <col min="5633" max="5633" width="2.28515625" style="129" customWidth="1"/>
    <col min="5634" max="5634" width="1.140625" style="129" customWidth="1"/>
    <col min="5635" max="5635" width="7.42578125" style="129" customWidth="1"/>
    <col min="5636" max="5636" width="1.7109375" style="129" customWidth="1"/>
    <col min="5637" max="5638" width="1.140625" style="129" customWidth="1"/>
    <col min="5639" max="5639" width="1.42578125" style="129" customWidth="1"/>
    <col min="5640" max="5640" width="9.42578125" style="129" customWidth="1"/>
    <col min="5641" max="5641" width="2.7109375" style="129" customWidth="1"/>
    <col min="5642" max="5644" width="1.140625" style="129" customWidth="1"/>
    <col min="5645" max="5645" width="4" style="129" customWidth="1"/>
    <col min="5646" max="5646" width="1.7109375" style="129" customWidth="1"/>
    <col min="5647" max="5647" width="3" style="129" customWidth="1"/>
    <col min="5648" max="5648" width="7.28515625" style="129" customWidth="1"/>
    <col min="5649" max="5649" width="18.28515625" style="129" customWidth="1"/>
    <col min="5650" max="5650" width="1.140625" style="129" customWidth="1"/>
    <col min="5651" max="5651" width="5.7109375" style="129" customWidth="1"/>
    <col min="5652" max="5652" width="1.140625" style="129" customWidth="1"/>
    <col min="5653" max="5654" width="2.28515625" style="129" customWidth="1"/>
    <col min="5655" max="5655" width="1.5703125" style="129" customWidth="1"/>
    <col min="5656" max="5656" width="1.140625" style="129" customWidth="1"/>
    <col min="5657" max="5657" width="5.140625" style="129" customWidth="1"/>
    <col min="5658" max="5659" width="1.140625" style="129" customWidth="1"/>
    <col min="5660" max="5660" width="1.5703125" style="129" customWidth="1"/>
    <col min="5661" max="5661" width="1.28515625" style="129" customWidth="1"/>
    <col min="5662" max="5662" width="1.140625" style="129" customWidth="1"/>
    <col min="5663" max="5663" width="1.28515625" style="129" customWidth="1"/>
    <col min="5664" max="5664" width="2.140625" style="129" customWidth="1"/>
    <col min="5665" max="5665" width="1.42578125" style="129" customWidth="1"/>
    <col min="5666" max="5666" width="1.5703125" style="129" customWidth="1"/>
    <col min="5667" max="5667" width="1.28515625" style="129" customWidth="1"/>
    <col min="5668" max="5668" width="3.140625" style="129" customWidth="1"/>
    <col min="5669" max="5669" width="1.7109375" style="129" customWidth="1"/>
    <col min="5670" max="5670" width="1.140625" style="129" customWidth="1"/>
    <col min="5671" max="5888" width="6.85546875" style="129" customWidth="1"/>
    <col min="5889" max="5889" width="2.28515625" style="129" customWidth="1"/>
    <col min="5890" max="5890" width="1.140625" style="129" customWidth="1"/>
    <col min="5891" max="5891" width="7.42578125" style="129" customWidth="1"/>
    <col min="5892" max="5892" width="1.7109375" style="129" customWidth="1"/>
    <col min="5893" max="5894" width="1.140625" style="129" customWidth="1"/>
    <col min="5895" max="5895" width="1.42578125" style="129" customWidth="1"/>
    <col min="5896" max="5896" width="9.42578125" style="129" customWidth="1"/>
    <col min="5897" max="5897" width="2.7109375" style="129" customWidth="1"/>
    <col min="5898" max="5900" width="1.140625" style="129" customWidth="1"/>
    <col min="5901" max="5901" width="4" style="129" customWidth="1"/>
    <col min="5902" max="5902" width="1.7109375" style="129" customWidth="1"/>
    <col min="5903" max="5903" width="3" style="129" customWidth="1"/>
    <col min="5904" max="5904" width="7.28515625" style="129" customWidth="1"/>
    <col min="5905" max="5905" width="18.28515625" style="129" customWidth="1"/>
    <col min="5906" max="5906" width="1.140625" style="129" customWidth="1"/>
    <col min="5907" max="5907" width="5.7109375" style="129" customWidth="1"/>
    <col min="5908" max="5908" width="1.140625" style="129" customWidth="1"/>
    <col min="5909" max="5910" width="2.28515625" style="129" customWidth="1"/>
    <col min="5911" max="5911" width="1.5703125" style="129" customWidth="1"/>
    <col min="5912" max="5912" width="1.140625" style="129" customWidth="1"/>
    <col min="5913" max="5913" width="5.140625" style="129" customWidth="1"/>
    <col min="5914" max="5915" width="1.140625" style="129" customWidth="1"/>
    <col min="5916" max="5916" width="1.5703125" style="129" customWidth="1"/>
    <col min="5917" max="5917" width="1.28515625" style="129" customWidth="1"/>
    <col min="5918" max="5918" width="1.140625" style="129" customWidth="1"/>
    <col min="5919" max="5919" width="1.28515625" style="129" customWidth="1"/>
    <col min="5920" max="5920" width="2.140625" style="129" customWidth="1"/>
    <col min="5921" max="5921" width="1.42578125" style="129" customWidth="1"/>
    <col min="5922" max="5922" width="1.5703125" style="129" customWidth="1"/>
    <col min="5923" max="5923" width="1.28515625" style="129" customWidth="1"/>
    <col min="5924" max="5924" width="3.140625" style="129" customWidth="1"/>
    <col min="5925" max="5925" width="1.7109375" style="129" customWidth="1"/>
    <col min="5926" max="5926" width="1.140625" style="129" customWidth="1"/>
    <col min="5927" max="6144" width="6.85546875" style="129" customWidth="1"/>
    <col min="6145" max="6145" width="2.28515625" style="129" customWidth="1"/>
    <col min="6146" max="6146" width="1.140625" style="129" customWidth="1"/>
    <col min="6147" max="6147" width="7.42578125" style="129" customWidth="1"/>
    <col min="6148" max="6148" width="1.7109375" style="129" customWidth="1"/>
    <col min="6149" max="6150" width="1.140625" style="129" customWidth="1"/>
    <col min="6151" max="6151" width="1.42578125" style="129" customWidth="1"/>
    <col min="6152" max="6152" width="9.42578125" style="129" customWidth="1"/>
    <col min="6153" max="6153" width="2.7109375" style="129" customWidth="1"/>
    <col min="6154" max="6156" width="1.140625" style="129" customWidth="1"/>
    <col min="6157" max="6157" width="4" style="129" customWidth="1"/>
    <col min="6158" max="6158" width="1.7109375" style="129" customWidth="1"/>
    <col min="6159" max="6159" width="3" style="129" customWidth="1"/>
    <col min="6160" max="6160" width="7.28515625" style="129" customWidth="1"/>
    <col min="6161" max="6161" width="18.28515625" style="129" customWidth="1"/>
    <col min="6162" max="6162" width="1.140625" style="129" customWidth="1"/>
    <col min="6163" max="6163" width="5.7109375" style="129" customWidth="1"/>
    <col min="6164" max="6164" width="1.140625" style="129" customWidth="1"/>
    <col min="6165" max="6166" width="2.28515625" style="129" customWidth="1"/>
    <col min="6167" max="6167" width="1.5703125" style="129" customWidth="1"/>
    <col min="6168" max="6168" width="1.140625" style="129" customWidth="1"/>
    <col min="6169" max="6169" width="5.140625" style="129" customWidth="1"/>
    <col min="6170" max="6171" width="1.140625" style="129" customWidth="1"/>
    <col min="6172" max="6172" width="1.5703125" style="129" customWidth="1"/>
    <col min="6173" max="6173" width="1.28515625" style="129" customWidth="1"/>
    <col min="6174" max="6174" width="1.140625" style="129" customWidth="1"/>
    <col min="6175" max="6175" width="1.28515625" style="129" customWidth="1"/>
    <col min="6176" max="6176" width="2.140625" style="129" customWidth="1"/>
    <col min="6177" max="6177" width="1.42578125" style="129" customWidth="1"/>
    <col min="6178" max="6178" width="1.5703125" style="129" customWidth="1"/>
    <col min="6179" max="6179" width="1.28515625" style="129" customWidth="1"/>
    <col min="6180" max="6180" width="3.140625" style="129" customWidth="1"/>
    <col min="6181" max="6181" width="1.7109375" style="129" customWidth="1"/>
    <col min="6182" max="6182" width="1.140625" style="129" customWidth="1"/>
    <col min="6183" max="6400" width="6.85546875" style="129" customWidth="1"/>
    <col min="6401" max="6401" width="2.28515625" style="129" customWidth="1"/>
    <col min="6402" max="6402" width="1.140625" style="129" customWidth="1"/>
    <col min="6403" max="6403" width="7.42578125" style="129" customWidth="1"/>
    <col min="6404" max="6404" width="1.7109375" style="129" customWidth="1"/>
    <col min="6405" max="6406" width="1.140625" style="129" customWidth="1"/>
    <col min="6407" max="6407" width="1.42578125" style="129" customWidth="1"/>
    <col min="6408" max="6408" width="9.42578125" style="129" customWidth="1"/>
    <col min="6409" max="6409" width="2.7109375" style="129" customWidth="1"/>
    <col min="6410" max="6412" width="1.140625" style="129" customWidth="1"/>
    <col min="6413" max="6413" width="4" style="129" customWidth="1"/>
    <col min="6414" max="6414" width="1.7109375" style="129" customWidth="1"/>
    <col min="6415" max="6415" width="3" style="129" customWidth="1"/>
    <col min="6416" max="6416" width="7.28515625" style="129" customWidth="1"/>
    <col min="6417" max="6417" width="18.28515625" style="129" customWidth="1"/>
    <col min="6418" max="6418" width="1.140625" style="129" customWidth="1"/>
    <col min="6419" max="6419" width="5.7109375" style="129" customWidth="1"/>
    <col min="6420" max="6420" width="1.140625" style="129" customWidth="1"/>
    <col min="6421" max="6422" width="2.28515625" style="129" customWidth="1"/>
    <col min="6423" max="6423" width="1.5703125" style="129" customWidth="1"/>
    <col min="6424" max="6424" width="1.140625" style="129" customWidth="1"/>
    <col min="6425" max="6425" width="5.140625" style="129" customWidth="1"/>
    <col min="6426" max="6427" width="1.140625" style="129" customWidth="1"/>
    <col min="6428" max="6428" width="1.5703125" style="129" customWidth="1"/>
    <col min="6429" max="6429" width="1.28515625" style="129" customWidth="1"/>
    <col min="6430" max="6430" width="1.140625" style="129" customWidth="1"/>
    <col min="6431" max="6431" width="1.28515625" style="129" customWidth="1"/>
    <col min="6432" max="6432" width="2.140625" style="129" customWidth="1"/>
    <col min="6433" max="6433" width="1.42578125" style="129" customWidth="1"/>
    <col min="6434" max="6434" width="1.5703125" style="129" customWidth="1"/>
    <col min="6435" max="6435" width="1.28515625" style="129" customWidth="1"/>
    <col min="6436" max="6436" width="3.140625" style="129" customWidth="1"/>
    <col min="6437" max="6437" width="1.7109375" style="129" customWidth="1"/>
    <col min="6438" max="6438" width="1.140625" style="129" customWidth="1"/>
    <col min="6439" max="6656" width="6.85546875" style="129" customWidth="1"/>
    <col min="6657" max="6657" width="2.28515625" style="129" customWidth="1"/>
    <col min="6658" max="6658" width="1.140625" style="129" customWidth="1"/>
    <col min="6659" max="6659" width="7.42578125" style="129" customWidth="1"/>
    <col min="6660" max="6660" width="1.7109375" style="129" customWidth="1"/>
    <col min="6661" max="6662" width="1.140625" style="129" customWidth="1"/>
    <col min="6663" max="6663" width="1.42578125" style="129" customWidth="1"/>
    <col min="6664" max="6664" width="9.42578125" style="129" customWidth="1"/>
    <col min="6665" max="6665" width="2.7109375" style="129" customWidth="1"/>
    <col min="6666" max="6668" width="1.140625" style="129" customWidth="1"/>
    <col min="6669" max="6669" width="4" style="129" customWidth="1"/>
    <col min="6670" max="6670" width="1.7109375" style="129" customWidth="1"/>
    <col min="6671" max="6671" width="3" style="129" customWidth="1"/>
    <col min="6672" max="6672" width="7.28515625" style="129" customWidth="1"/>
    <col min="6673" max="6673" width="18.28515625" style="129" customWidth="1"/>
    <col min="6674" max="6674" width="1.140625" style="129" customWidth="1"/>
    <col min="6675" max="6675" width="5.7109375" style="129" customWidth="1"/>
    <col min="6676" max="6676" width="1.140625" style="129" customWidth="1"/>
    <col min="6677" max="6678" width="2.28515625" style="129" customWidth="1"/>
    <col min="6679" max="6679" width="1.5703125" style="129" customWidth="1"/>
    <col min="6680" max="6680" width="1.140625" style="129" customWidth="1"/>
    <col min="6681" max="6681" width="5.140625" style="129" customWidth="1"/>
    <col min="6682" max="6683" width="1.140625" style="129" customWidth="1"/>
    <col min="6684" max="6684" width="1.5703125" style="129" customWidth="1"/>
    <col min="6685" max="6685" width="1.28515625" style="129" customWidth="1"/>
    <col min="6686" max="6686" width="1.140625" style="129" customWidth="1"/>
    <col min="6687" max="6687" width="1.28515625" style="129" customWidth="1"/>
    <col min="6688" max="6688" width="2.140625" style="129" customWidth="1"/>
    <col min="6689" max="6689" width="1.42578125" style="129" customWidth="1"/>
    <col min="6690" max="6690" width="1.5703125" style="129" customWidth="1"/>
    <col min="6691" max="6691" width="1.28515625" style="129" customWidth="1"/>
    <col min="6692" max="6692" width="3.140625" style="129" customWidth="1"/>
    <col min="6693" max="6693" width="1.7109375" style="129" customWidth="1"/>
    <col min="6694" max="6694" width="1.140625" style="129" customWidth="1"/>
    <col min="6695" max="6912" width="6.85546875" style="129" customWidth="1"/>
    <col min="6913" max="6913" width="2.28515625" style="129" customWidth="1"/>
    <col min="6914" max="6914" width="1.140625" style="129" customWidth="1"/>
    <col min="6915" max="6915" width="7.42578125" style="129" customWidth="1"/>
    <col min="6916" max="6916" width="1.7109375" style="129" customWidth="1"/>
    <col min="6917" max="6918" width="1.140625" style="129" customWidth="1"/>
    <col min="6919" max="6919" width="1.42578125" style="129" customWidth="1"/>
    <col min="6920" max="6920" width="9.42578125" style="129" customWidth="1"/>
    <col min="6921" max="6921" width="2.7109375" style="129" customWidth="1"/>
    <col min="6922" max="6924" width="1.140625" style="129" customWidth="1"/>
    <col min="6925" max="6925" width="4" style="129" customWidth="1"/>
    <col min="6926" max="6926" width="1.7109375" style="129" customWidth="1"/>
    <col min="6927" max="6927" width="3" style="129" customWidth="1"/>
    <col min="6928" max="6928" width="7.28515625" style="129" customWidth="1"/>
    <col min="6929" max="6929" width="18.28515625" style="129" customWidth="1"/>
    <col min="6930" max="6930" width="1.140625" style="129" customWidth="1"/>
    <col min="6931" max="6931" width="5.7109375" style="129" customWidth="1"/>
    <col min="6932" max="6932" width="1.140625" style="129" customWidth="1"/>
    <col min="6933" max="6934" width="2.28515625" style="129" customWidth="1"/>
    <col min="6935" max="6935" width="1.5703125" style="129" customWidth="1"/>
    <col min="6936" max="6936" width="1.140625" style="129" customWidth="1"/>
    <col min="6937" max="6937" width="5.140625" style="129" customWidth="1"/>
    <col min="6938" max="6939" width="1.140625" style="129" customWidth="1"/>
    <col min="6940" max="6940" width="1.5703125" style="129" customWidth="1"/>
    <col min="6941" max="6941" width="1.28515625" style="129" customWidth="1"/>
    <col min="6942" max="6942" width="1.140625" style="129" customWidth="1"/>
    <col min="6943" max="6943" width="1.28515625" style="129" customWidth="1"/>
    <col min="6944" max="6944" width="2.140625" style="129" customWidth="1"/>
    <col min="6945" max="6945" width="1.42578125" style="129" customWidth="1"/>
    <col min="6946" max="6946" width="1.5703125" style="129" customWidth="1"/>
    <col min="6947" max="6947" width="1.28515625" style="129" customWidth="1"/>
    <col min="6948" max="6948" width="3.140625" style="129" customWidth="1"/>
    <col min="6949" max="6949" width="1.7109375" style="129" customWidth="1"/>
    <col min="6950" max="6950" width="1.140625" style="129" customWidth="1"/>
    <col min="6951" max="7168" width="6.85546875" style="129" customWidth="1"/>
    <col min="7169" max="7169" width="2.28515625" style="129" customWidth="1"/>
    <col min="7170" max="7170" width="1.140625" style="129" customWidth="1"/>
    <col min="7171" max="7171" width="7.42578125" style="129" customWidth="1"/>
    <col min="7172" max="7172" width="1.7109375" style="129" customWidth="1"/>
    <col min="7173" max="7174" width="1.140625" style="129" customWidth="1"/>
    <col min="7175" max="7175" width="1.42578125" style="129" customWidth="1"/>
    <col min="7176" max="7176" width="9.42578125" style="129" customWidth="1"/>
    <col min="7177" max="7177" width="2.7109375" style="129" customWidth="1"/>
    <col min="7178" max="7180" width="1.140625" style="129" customWidth="1"/>
    <col min="7181" max="7181" width="4" style="129" customWidth="1"/>
    <col min="7182" max="7182" width="1.7109375" style="129" customWidth="1"/>
    <col min="7183" max="7183" width="3" style="129" customWidth="1"/>
    <col min="7184" max="7184" width="7.28515625" style="129" customWidth="1"/>
    <col min="7185" max="7185" width="18.28515625" style="129" customWidth="1"/>
    <col min="7186" max="7186" width="1.140625" style="129" customWidth="1"/>
    <col min="7187" max="7187" width="5.7109375" style="129" customWidth="1"/>
    <col min="7188" max="7188" width="1.140625" style="129" customWidth="1"/>
    <col min="7189" max="7190" width="2.28515625" style="129" customWidth="1"/>
    <col min="7191" max="7191" width="1.5703125" style="129" customWidth="1"/>
    <col min="7192" max="7192" width="1.140625" style="129" customWidth="1"/>
    <col min="7193" max="7193" width="5.140625" style="129" customWidth="1"/>
    <col min="7194" max="7195" width="1.140625" style="129" customWidth="1"/>
    <col min="7196" max="7196" width="1.5703125" style="129" customWidth="1"/>
    <col min="7197" max="7197" width="1.28515625" style="129" customWidth="1"/>
    <col min="7198" max="7198" width="1.140625" style="129" customWidth="1"/>
    <col min="7199" max="7199" width="1.28515625" style="129" customWidth="1"/>
    <col min="7200" max="7200" width="2.140625" style="129" customWidth="1"/>
    <col min="7201" max="7201" width="1.42578125" style="129" customWidth="1"/>
    <col min="7202" max="7202" width="1.5703125" style="129" customWidth="1"/>
    <col min="7203" max="7203" width="1.28515625" style="129" customWidth="1"/>
    <col min="7204" max="7204" width="3.140625" style="129" customWidth="1"/>
    <col min="7205" max="7205" width="1.7109375" style="129" customWidth="1"/>
    <col min="7206" max="7206" width="1.140625" style="129" customWidth="1"/>
    <col min="7207" max="7424" width="6.85546875" style="129" customWidth="1"/>
    <col min="7425" max="7425" width="2.28515625" style="129" customWidth="1"/>
    <col min="7426" max="7426" width="1.140625" style="129" customWidth="1"/>
    <col min="7427" max="7427" width="7.42578125" style="129" customWidth="1"/>
    <col min="7428" max="7428" width="1.7109375" style="129" customWidth="1"/>
    <col min="7429" max="7430" width="1.140625" style="129" customWidth="1"/>
    <col min="7431" max="7431" width="1.42578125" style="129" customWidth="1"/>
    <col min="7432" max="7432" width="9.42578125" style="129" customWidth="1"/>
    <col min="7433" max="7433" width="2.7109375" style="129" customWidth="1"/>
    <col min="7434" max="7436" width="1.140625" style="129" customWidth="1"/>
    <col min="7437" max="7437" width="4" style="129" customWidth="1"/>
    <col min="7438" max="7438" width="1.7109375" style="129" customWidth="1"/>
    <col min="7439" max="7439" width="3" style="129" customWidth="1"/>
    <col min="7440" max="7440" width="7.28515625" style="129" customWidth="1"/>
    <col min="7441" max="7441" width="18.28515625" style="129" customWidth="1"/>
    <col min="7442" max="7442" width="1.140625" style="129" customWidth="1"/>
    <col min="7443" max="7443" width="5.7109375" style="129" customWidth="1"/>
    <col min="7444" max="7444" width="1.140625" style="129" customWidth="1"/>
    <col min="7445" max="7446" width="2.28515625" style="129" customWidth="1"/>
    <col min="7447" max="7447" width="1.5703125" style="129" customWidth="1"/>
    <col min="7448" max="7448" width="1.140625" style="129" customWidth="1"/>
    <col min="7449" max="7449" width="5.140625" style="129" customWidth="1"/>
    <col min="7450" max="7451" width="1.140625" style="129" customWidth="1"/>
    <col min="7452" max="7452" width="1.5703125" style="129" customWidth="1"/>
    <col min="7453" max="7453" width="1.28515625" style="129" customWidth="1"/>
    <col min="7454" max="7454" width="1.140625" style="129" customWidth="1"/>
    <col min="7455" max="7455" width="1.28515625" style="129" customWidth="1"/>
    <col min="7456" max="7456" width="2.140625" style="129" customWidth="1"/>
    <col min="7457" max="7457" width="1.42578125" style="129" customWidth="1"/>
    <col min="7458" max="7458" width="1.5703125" style="129" customWidth="1"/>
    <col min="7459" max="7459" width="1.28515625" style="129" customWidth="1"/>
    <col min="7460" max="7460" width="3.140625" style="129" customWidth="1"/>
    <col min="7461" max="7461" width="1.7109375" style="129" customWidth="1"/>
    <col min="7462" max="7462" width="1.140625" style="129" customWidth="1"/>
    <col min="7463" max="7680" width="6.85546875" style="129" customWidth="1"/>
    <col min="7681" max="7681" width="2.28515625" style="129" customWidth="1"/>
    <col min="7682" max="7682" width="1.140625" style="129" customWidth="1"/>
    <col min="7683" max="7683" width="7.42578125" style="129" customWidth="1"/>
    <col min="7684" max="7684" width="1.7109375" style="129" customWidth="1"/>
    <col min="7685" max="7686" width="1.140625" style="129" customWidth="1"/>
    <col min="7687" max="7687" width="1.42578125" style="129" customWidth="1"/>
    <col min="7688" max="7688" width="9.42578125" style="129" customWidth="1"/>
    <col min="7689" max="7689" width="2.7109375" style="129" customWidth="1"/>
    <col min="7690" max="7692" width="1.140625" style="129" customWidth="1"/>
    <col min="7693" max="7693" width="4" style="129" customWidth="1"/>
    <col min="7694" max="7694" width="1.7109375" style="129" customWidth="1"/>
    <col min="7695" max="7695" width="3" style="129" customWidth="1"/>
    <col min="7696" max="7696" width="7.28515625" style="129" customWidth="1"/>
    <col min="7697" max="7697" width="18.28515625" style="129" customWidth="1"/>
    <col min="7698" max="7698" width="1.140625" style="129" customWidth="1"/>
    <col min="7699" max="7699" width="5.7109375" style="129" customWidth="1"/>
    <col min="7700" max="7700" width="1.140625" style="129" customWidth="1"/>
    <col min="7701" max="7702" width="2.28515625" style="129" customWidth="1"/>
    <col min="7703" max="7703" width="1.5703125" style="129" customWidth="1"/>
    <col min="7704" max="7704" width="1.140625" style="129" customWidth="1"/>
    <col min="7705" max="7705" width="5.140625" style="129" customWidth="1"/>
    <col min="7706" max="7707" width="1.140625" style="129" customWidth="1"/>
    <col min="7708" max="7708" width="1.5703125" style="129" customWidth="1"/>
    <col min="7709" max="7709" width="1.28515625" style="129" customWidth="1"/>
    <col min="7710" max="7710" width="1.140625" style="129" customWidth="1"/>
    <col min="7711" max="7711" width="1.28515625" style="129" customWidth="1"/>
    <col min="7712" max="7712" width="2.140625" style="129" customWidth="1"/>
    <col min="7713" max="7713" width="1.42578125" style="129" customWidth="1"/>
    <col min="7714" max="7714" width="1.5703125" style="129" customWidth="1"/>
    <col min="7715" max="7715" width="1.28515625" style="129" customWidth="1"/>
    <col min="7716" max="7716" width="3.140625" style="129" customWidth="1"/>
    <col min="7717" max="7717" width="1.7109375" style="129" customWidth="1"/>
    <col min="7718" max="7718" width="1.140625" style="129" customWidth="1"/>
    <col min="7719" max="7936" width="6.85546875" style="129" customWidth="1"/>
    <col min="7937" max="7937" width="2.28515625" style="129" customWidth="1"/>
    <col min="7938" max="7938" width="1.140625" style="129" customWidth="1"/>
    <col min="7939" max="7939" width="7.42578125" style="129" customWidth="1"/>
    <col min="7940" max="7940" width="1.7109375" style="129" customWidth="1"/>
    <col min="7941" max="7942" width="1.140625" style="129" customWidth="1"/>
    <col min="7943" max="7943" width="1.42578125" style="129" customWidth="1"/>
    <col min="7944" max="7944" width="9.42578125" style="129" customWidth="1"/>
    <col min="7945" max="7945" width="2.7109375" style="129" customWidth="1"/>
    <col min="7946" max="7948" width="1.140625" style="129" customWidth="1"/>
    <col min="7949" max="7949" width="4" style="129" customWidth="1"/>
    <col min="7950" max="7950" width="1.7109375" style="129" customWidth="1"/>
    <col min="7951" max="7951" width="3" style="129" customWidth="1"/>
    <col min="7952" max="7952" width="7.28515625" style="129" customWidth="1"/>
    <col min="7953" max="7953" width="18.28515625" style="129" customWidth="1"/>
    <col min="7954" max="7954" width="1.140625" style="129" customWidth="1"/>
    <col min="7955" max="7955" width="5.7109375" style="129" customWidth="1"/>
    <col min="7956" max="7956" width="1.140625" style="129" customWidth="1"/>
    <col min="7957" max="7958" width="2.28515625" style="129" customWidth="1"/>
    <col min="7959" max="7959" width="1.5703125" style="129" customWidth="1"/>
    <col min="7960" max="7960" width="1.140625" style="129" customWidth="1"/>
    <col min="7961" max="7961" width="5.140625" style="129" customWidth="1"/>
    <col min="7962" max="7963" width="1.140625" style="129" customWidth="1"/>
    <col min="7964" max="7964" width="1.5703125" style="129" customWidth="1"/>
    <col min="7965" max="7965" width="1.28515625" style="129" customWidth="1"/>
    <col min="7966" max="7966" width="1.140625" style="129" customWidth="1"/>
    <col min="7967" max="7967" width="1.28515625" style="129" customWidth="1"/>
    <col min="7968" max="7968" width="2.140625" style="129" customWidth="1"/>
    <col min="7969" max="7969" width="1.42578125" style="129" customWidth="1"/>
    <col min="7970" max="7970" width="1.5703125" style="129" customWidth="1"/>
    <col min="7971" max="7971" width="1.28515625" style="129" customWidth="1"/>
    <col min="7972" max="7972" width="3.140625" style="129" customWidth="1"/>
    <col min="7973" max="7973" width="1.7109375" style="129" customWidth="1"/>
    <col min="7974" max="7974" width="1.140625" style="129" customWidth="1"/>
    <col min="7975" max="8192" width="6.85546875" style="129" customWidth="1"/>
    <col min="8193" max="8193" width="2.28515625" style="129" customWidth="1"/>
    <col min="8194" max="8194" width="1.140625" style="129" customWidth="1"/>
    <col min="8195" max="8195" width="7.42578125" style="129" customWidth="1"/>
    <col min="8196" max="8196" width="1.7109375" style="129" customWidth="1"/>
    <col min="8197" max="8198" width="1.140625" style="129" customWidth="1"/>
    <col min="8199" max="8199" width="1.42578125" style="129" customWidth="1"/>
    <col min="8200" max="8200" width="9.42578125" style="129" customWidth="1"/>
    <col min="8201" max="8201" width="2.7109375" style="129" customWidth="1"/>
    <col min="8202" max="8204" width="1.140625" style="129" customWidth="1"/>
    <col min="8205" max="8205" width="4" style="129" customWidth="1"/>
    <col min="8206" max="8206" width="1.7109375" style="129" customWidth="1"/>
    <col min="8207" max="8207" width="3" style="129" customWidth="1"/>
    <col min="8208" max="8208" width="7.28515625" style="129" customWidth="1"/>
    <col min="8209" max="8209" width="18.28515625" style="129" customWidth="1"/>
    <col min="8210" max="8210" width="1.140625" style="129" customWidth="1"/>
    <col min="8211" max="8211" width="5.7109375" style="129" customWidth="1"/>
    <col min="8212" max="8212" width="1.140625" style="129" customWidth="1"/>
    <col min="8213" max="8214" width="2.28515625" style="129" customWidth="1"/>
    <col min="8215" max="8215" width="1.5703125" style="129" customWidth="1"/>
    <col min="8216" max="8216" width="1.140625" style="129" customWidth="1"/>
    <col min="8217" max="8217" width="5.140625" style="129" customWidth="1"/>
    <col min="8218" max="8219" width="1.140625" style="129" customWidth="1"/>
    <col min="8220" max="8220" width="1.5703125" style="129" customWidth="1"/>
    <col min="8221" max="8221" width="1.28515625" style="129" customWidth="1"/>
    <col min="8222" max="8222" width="1.140625" style="129" customWidth="1"/>
    <col min="8223" max="8223" width="1.28515625" style="129" customWidth="1"/>
    <col min="8224" max="8224" width="2.140625" style="129" customWidth="1"/>
    <col min="8225" max="8225" width="1.42578125" style="129" customWidth="1"/>
    <col min="8226" max="8226" width="1.5703125" style="129" customWidth="1"/>
    <col min="8227" max="8227" width="1.28515625" style="129" customWidth="1"/>
    <col min="8228" max="8228" width="3.140625" style="129" customWidth="1"/>
    <col min="8229" max="8229" width="1.7109375" style="129" customWidth="1"/>
    <col min="8230" max="8230" width="1.140625" style="129" customWidth="1"/>
    <col min="8231" max="8448" width="6.85546875" style="129" customWidth="1"/>
    <col min="8449" max="8449" width="2.28515625" style="129" customWidth="1"/>
    <col min="8450" max="8450" width="1.140625" style="129" customWidth="1"/>
    <col min="8451" max="8451" width="7.42578125" style="129" customWidth="1"/>
    <col min="8452" max="8452" width="1.7109375" style="129" customWidth="1"/>
    <col min="8453" max="8454" width="1.140625" style="129" customWidth="1"/>
    <col min="8455" max="8455" width="1.42578125" style="129" customWidth="1"/>
    <col min="8456" max="8456" width="9.42578125" style="129" customWidth="1"/>
    <col min="8457" max="8457" width="2.7109375" style="129" customWidth="1"/>
    <col min="8458" max="8460" width="1.140625" style="129" customWidth="1"/>
    <col min="8461" max="8461" width="4" style="129" customWidth="1"/>
    <col min="8462" max="8462" width="1.7109375" style="129" customWidth="1"/>
    <col min="8463" max="8463" width="3" style="129" customWidth="1"/>
    <col min="8464" max="8464" width="7.28515625" style="129" customWidth="1"/>
    <col min="8465" max="8465" width="18.28515625" style="129" customWidth="1"/>
    <col min="8466" max="8466" width="1.140625" style="129" customWidth="1"/>
    <col min="8467" max="8467" width="5.7109375" style="129" customWidth="1"/>
    <col min="8468" max="8468" width="1.140625" style="129" customWidth="1"/>
    <col min="8469" max="8470" width="2.28515625" style="129" customWidth="1"/>
    <col min="8471" max="8471" width="1.5703125" style="129" customWidth="1"/>
    <col min="8472" max="8472" width="1.140625" style="129" customWidth="1"/>
    <col min="8473" max="8473" width="5.140625" style="129" customWidth="1"/>
    <col min="8474" max="8475" width="1.140625" style="129" customWidth="1"/>
    <col min="8476" max="8476" width="1.5703125" style="129" customWidth="1"/>
    <col min="8477" max="8477" width="1.28515625" style="129" customWidth="1"/>
    <col min="8478" max="8478" width="1.140625" style="129" customWidth="1"/>
    <col min="8479" max="8479" width="1.28515625" style="129" customWidth="1"/>
    <col min="8480" max="8480" width="2.140625" style="129" customWidth="1"/>
    <col min="8481" max="8481" width="1.42578125" style="129" customWidth="1"/>
    <col min="8482" max="8482" width="1.5703125" style="129" customWidth="1"/>
    <col min="8483" max="8483" width="1.28515625" style="129" customWidth="1"/>
    <col min="8484" max="8484" width="3.140625" style="129" customWidth="1"/>
    <col min="8485" max="8485" width="1.7109375" style="129" customWidth="1"/>
    <col min="8486" max="8486" width="1.140625" style="129" customWidth="1"/>
    <col min="8487" max="8704" width="6.85546875" style="129" customWidth="1"/>
    <col min="8705" max="8705" width="2.28515625" style="129" customWidth="1"/>
    <col min="8706" max="8706" width="1.140625" style="129" customWidth="1"/>
    <col min="8707" max="8707" width="7.42578125" style="129" customWidth="1"/>
    <col min="8708" max="8708" width="1.7109375" style="129" customWidth="1"/>
    <col min="8709" max="8710" width="1.140625" style="129" customWidth="1"/>
    <col min="8711" max="8711" width="1.42578125" style="129" customWidth="1"/>
    <col min="8712" max="8712" width="9.42578125" style="129" customWidth="1"/>
    <col min="8713" max="8713" width="2.7109375" style="129" customWidth="1"/>
    <col min="8714" max="8716" width="1.140625" style="129" customWidth="1"/>
    <col min="8717" max="8717" width="4" style="129" customWidth="1"/>
    <col min="8718" max="8718" width="1.7109375" style="129" customWidth="1"/>
    <col min="8719" max="8719" width="3" style="129" customWidth="1"/>
    <col min="8720" max="8720" width="7.28515625" style="129" customWidth="1"/>
    <col min="8721" max="8721" width="18.28515625" style="129" customWidth="1"/>
    <col min="8722" max="8722" width="1.140625" style="129" customWidth="1"/>
    <col min="8723" max="8723" width="5.7109375" style="129" customWidth="1"/>
    <col min="8724" max="8724" width="1.140625" style="129" customWidth="1"/>
    <col min="8725" max="8726" width="2.28515625" style="129" customWidth="1"/>
    <col min="8727" max="8727" width="1.5703125" style="129" customWidth="1"/>
    <col min="8728" max="8728" width="1.140625" style="129" customWidth="1"/>
    <col min="8729" max="8729" width="5.140625" style="129" customWidth="1"/>
    <col min="8730" max="8731" width="1.140625" style="129" customWidth="1"/>
    <col min="8732" max="8732" width="1.5703125" style="129" customWidth="1"/>
    <col min="8733" max="8733" width="1.28515625" style="129" customWidth="1"/>
    <col min="8734" max="8734" width="1.140625" style="129" customWidth="1"/>
    <col min="8735" max="8735" width="1.28515625" style="129" customWidth="1"/>
    <col min="8736" max="8736" width="2.140625" style="129" customWidth="1"/>
    <col min="8737" max="8737" width="1.42578125" style="129" customWidth="1"/>
    <col min="8738" max="8738" width="1.5703125" style="129" customWidth="1"/>
    <col min="8739" max="8739" width="1.28515625" style="129" customWidth="1"/>
    <col min="8740" max="8740" width="3.140625" style="129" customWidth="1"/>
    <col min="8741" max="8741" width="1.7109375" style="129" customWidth="1"/>
    <col min="8742" max="8742" width="1.140625" style="129" customWidth="1"/>
    <col min="8743" max="8960" width="6.85546875" style="129" customWidth="1"/>
    <col min="8961" max="8961" width="2.28515625" style="129" customWidth="1"/>
    <col min="8962" max="8962" width="1.140625" style="129" customWidth="1"/>
    <col min="8963" max="8963" width="7.42578125" style="129" customWidth="1"/>
    <col min="8964" max="8964" width="1.7109375" style="129" customWidth="1"/>
    <col min="8965" max="8966" width="1.140625" style="129" customWidth="1"/>
    <col min="8967" max="8967" width="1.42578125" style="129" customWidth="1"/>
    <col min="8968" max="8968" width="9.42578125" style="129" customWidth="1"/>
    <col min="8969" max="8969" width="2.7109375" style="129" customWidth="1"/>
    <col min="8970" max="8972" width="1.140625" style="129" customWidth="1"/>
    <col min="8973" max="8973" width="4" style="129" customWidth="1"/>
    <col min="8974" max="8974" width="1.7109375" style="129" customWidth="1"/>
    <col min="8975" max="8975" width="3" style="129" customWidth="1"/>
    <col min="8976" max="8976" width="7.28515625" style="129" customWidth="1"/>
    <col min="8977" max="8977" width="18.28515625" style="129" customWidth="1"/>
    <col min="8978" max="8978" width="1.140625" style="129" customWidth="1"/>
    <col min="8979" max="8979" width="5.7109375" style="129" customWidth="1"/>
    <col min="8980" max="8980" width="1.140625" style="129" customWidth="1"/>
    <col min="8981" max="8982" width="2.28515625" style="129" customWidth="1"/>
    <col min="8983" max="8983" width="1.5703125" style="129" customWidth="1"/>
    <col min="8984" max="8984" width="1.140625" style="129" customWidth="1"/>
    <col min="8985" max="8985" width="5.140625" style="129" customWidth="1"/>
    <col min="8986" max="8987" width="1.140625" style="129" customWidth="1"/>
    <col min="8988" max="8988" width="1.5703125" style="129" customWidth="1"/>
    <col min="8989" max="8989" width="1.28515625" style="129" customWidth="1"/>
    <col min="8990" max="8990" width="1.140625" style="129" customWidth="1"/>
    <col min="8991" max="8991" width="1.28515625" style="129" customWidth="1"/>
    <col min="8992" max="8992" width="2.140625" style="129" customWidth="1"/>
    <col min="8993" max="8993" width="1.42578125" style="129" customWidth="1"/>
    <col min="8994" max="8994" width="1.5703125" style="129" customWidth="1"/>
    <col min="8995" max="8995" width="1.28515625" style="129" customWidth="1"/>
    <col min="8996" max="8996" width="3.140625" style="129" customWidth="1"/>
    <col min="8997" max="8997" width="1.7109375" style="129" customWidth="1"/>
    <col min="8998" max="8998" width="1.140625" style="129" customWidth="1"/>
    <col min="8999" max="9216" width="6.85546875" style="129" customWidth="1"/>
    <col min="9217" max="9217" width="2.28515625" style="129" customWidth="1"/>
    <col min="9218" max="9218" width="1.140625" style="129" customWidth="1"/>
    <col min="9219" max="9219" width="7.42578125" style="129" customWidth="1"/>
    <col min="9220" max="9220" width="1.7109375" style="129" customWidth="1"/>
    <col min="9221" max="9222" width="1.140625" style="129" customWidth="1"/>
    <col min="9223" max="9223" width="1.42578125" style="129" customWidth="1"/>
    <col min="9224" max="9224" width="9.42578125" style="129" customWidth="1"/>
    <col min="9225" max="9225" width="2.7109375" style="129" customWidth="1"/>
    <col min="9226" max="9228" width="1.140625" style="129" customWidth="1"/>
    <col min="9229" max="9229" width="4" style="129" customWidth="1"/>
    <col min="9230" max="9230" width="1.7109375" style="129" customWidth="1"/>
    <col min="9231" max="9231" width="3" style="129" customWidth="1"/>
    <col min="9232" max="9232" width="7.28515625" style="129" customWidth="1"/>
    <col min="9233" max="9233" width="18.28515625" style="129" customWidth="1"/>
    <col min="9234" max="9234" width="1.140625" style="129" customWidth="1"/>
    <col min="9235" max="9235" width="5.7109375" style="129" customWidth="1"/>
    <col min="9236" max="9236" width="1.140625" style="129" customWidth="1"/>
    <col min="9237" max="9238" width="2.28515625" style="129" customWidth="1"/>
    <col min="9239" max="9239" width="1.5703125" style="129" customWidth="1"/>
    <col min="9240" max="9240" width="1.140625" style="129" customWidth="1"/>
    <col min="9241" max="9241" width="5.140625" style="129" customWidth="1"/>
    <col min="9242" max="9243" width="1.140625" style="129" customWidth="1"/>
    <col min="9244" max="9244" width="1.5703125" style="129" customWidth="1"/>
    <col min="9245" max="9245" width="1.28515625" style="129" customWidth="1"/>
    <col min="9246" max="9246" width="1.140625" style="129" customWidth="1"/>
    <col min="9247" max="9247" width="1.28515625" style="129" customWidth="1"/>
    <col min="9248" max="9248" width="2.140625" style="129" customWidth="1"/>
    <col min="9249" max="9249" width="1.42578125" style="129" customWidth="1"/>
    <col min="9250" max="9250" width="1.5703125" style="129" customWidth="1"/>
    <col min="9251" max="9251" width="1.28515625" style="129" customWidth="1"/>
    <col min="9252" max="9252" width="3.140625" style="129" customWidth="1"/>
    <col min="9253" max="9253" width="1.7109375" style="129" customWidth="1"/>
    <col min="9254" max="9254" width="1.140625" style="129" customWidth="1"/>
    <col min="9255" max="9472" width="6.85546875" style="129" customWidth="1"/>
    <col min="9473" max="9473" width="2.28515625" style="129" customWidth="1"/>
    <col min="9474" max="9474" width="1.140625" style="129" customWidth="1"/>
    <col min="9475" max="9475" width="7.42578125" style="129" customWidth="1"/>
    <col min="9476" max="9476" width="1.7109375" style="129" customWidth="1"/>
    <col min="9477" max="9478" width="1.140625" style="129" customWidth="1"/>
    <col min="9479" max="9479" width="1.42578125" style="129" customWidth="1"/>
    <col min="9480" max="9480" width="9.42578125" style="129" customWidth="1"/>
    <col min="9481" max="9481" width="2.7109375" style="129" customWidth="1"/>
    <col min="9482" max="9484" width="1.140625" style="129" customWidth="1"/>
    <col min="9485" max="9485" width="4" style="129" customWidth="1"/>
    <col min="9486" max="9486" width="1.7109375" style="129" customWidth="1"/>
    <col min="9487" max="9487" width="3" style="129" customWidth="1"/>
    <col min="9488" max="9488" width="7.28515625" style="129" customWidth="1"/>
    <col min="9489" max="9489" width="18.28515625" style="129" customWidth="1"/>
    <col min="9490" max="9490" width="1.140625" style="129" customWidth="1"/>
    <col min="9491" max="9491" width="5.7109375" style="129" customWidth="1"/>
    <col min="9492" max="9492" width="1.140625" style="129" customWidth="1"/>
    <col min="9493" max="9494" width="2.28515625" style="129" customWidth="1"/>
    <col min="9495" max="9495" width="1.5703125" style="129" customWidth="1"/>
    <col min="9496" max="9496" width="1.140625" style="129" customWidth="1"/>
    <col min="9497" max="9497" width="5.140625" style="129" customWidth="1"/>
    <col min="9498" max="9499" width="1.140625" style="129" customWidth="1"/>
    <col min="9500" max="9500" width="1.5703125" style="129" customWidth="1"/>
    <col min="9501" max="9501" width="1.28515625" style="129" customWidth="1"/>
    <col min="9502" max="9502" width="1.140625" style="129" customWidth="1"/>
    <col min="9503" max="9503" width="1.28515625" style="129" customWidth="1"/>
    <col min="9504" max="9504" width="2.140625" style="129" customWidth="1"/>
    <col min="9505" max="9505" width="1.42578125" style="129" customWidth="1"/>
    <col min="9506" max="9506" width="1.5703125" style="129" customWidth="1"/>
    <col min="9507" max="9507" width="1.28515625" style="129" customWidth="1"/>
    <col min="9508" max="9508" width="3.140625" style="129" customWidth="1"/>
    <col min="9509" max="9509" width="1.7109375" style="129" customWidth="1"/>
    <col min="9510" max="9510" width="1.140625" style="129" customWidth="1"/>
    <col min="9511" max="9728" width="6.85546875" style="129" customWidth="1"/>
    <col min="9729" max="9729" width="2.28515625" style="129" customWidth="1"/>
    <col min="9730" max="9730" width="1.140625" style="129" customWidth="1"/>
    <col min="9731" max="9731" width="7.42578125" style="129" customWidth="1"/>
    <col min="9732" max="9732" width="1.7109375" style="129" customWidth="1"/>
    <col min="9733" max="9734" width="1.140625" style="129" customWidth="1"/>
    <col min="9735" max="9735" width="1.42578125" style="129" customWidth="1"/>
    <col min="9736" max="9736" width="9.42578125" style="129" customWidth="1"/>
    <col min="9737" max="9737" width="2.7109375" style="129" customWidth="1"/>
    <col min="9738" max="9740" width="1.140625" style="129" customWidth="1"/>
    <col min="9741" max="9741" width="4" style="129" customWidth="1"/>
    <col min="9742" max="9742" width="1.7109375" style="129" customWidth="1"/>
    <col min="9743" max="9743" width="3" style="129" customWidth="1"/>
    <col min="9744" max="9744" width="7.28515625" style="129" customWidth="1"/>
    <col min="9745" max="9745" width="18.28515625" style="129" customWidth="1"/>
    <col min="9746" max="9746" width="1.140625" style="129" customWidth="1"/>
    <col min="9747" max="9747" width="5.7109375" style="129" customWidth="1"/>
    <col min="9748" max="9748" width="1.140625" style="129" customWidth="1"/>
    <col min="9749" max="9750" width="2.28515625" style="129" customWidth="1"/>
    <col min="9751" max="9751" width="1.5703125" style="129" customWidth="1"/>
    <col min="9752" max="9752" width="1.140625" style="129" customWidth="1"/>
    <col min="9753" max="9753" width="5.140625" style="129" customWidth="1"/>
    <col min="9754" max="9755" width="1.140625" style="129" customWidth="1"/>
    <col min="9756" max="9756" width="1.5703125" style="129" customWidth="1"/>
    <col min="9757" max="9757" width="1.28515625" style="129" customWidth="1"/>
    <col min="9758" max="9758" width="1.140625" style="129" customWidth="1"/>
    <col min="9759" max="9759" width="1.28515625" style="129" customWidth="1"/>
    <col min="9760" max="9760" width="2.140625" style="129" customWidth="1"/>
    <col min="9761" max="9761" width="1.42578125" style="129" customWidth="1"/>
    <col min="9762" max="9762" width="1.5703125" style="129" customWidth="1"/>
    <col min="9763" max="9763" width="1.28515625" style="129" customWidth="1"/>
    <col min="9764" max="9764" width="3.140625" style="129" customWidth="1"/>
    <col min="9765" max="9765" width="1.7109375" style="129" customWidth="1"/>
    <col min="9766" max="9766" width="1.140625" style="129" customWidth="1"/>
    <col min="9767" max="9984" width="6.85546875" style="129" customWidth="1"/>
    <col min="9985" max="9985" width="2.28515625" style="129" customWidth="1"/>
    <col min="9986" max="9986" width="1.140625" style="129" customWidth="1"/>
    <col min="9987" max="9987" width="7.42578125" style="129" customWidth="1"/>
    <col min="9988" max="9988" width="1.7109375" style="129" customWidth="1"/>
    <col min="9989" max="9990" width="1.140625" style="129" customWidth="1"/>
    <col min="9991" max="9991" width="1.42578125" style="129" customWidth="1"/>
    <col min="9992" max="9992" width="9.42578125" style="129" customWidth="1"/>
    <col min="9993" max="9993" width="2.7109375" style="129" customWidth="1"/>
    <col min="9994" max="9996" width="1.140625" style="129" customWidth="1"/>
    <col min="9997" max="9997" width="4" style="129" customWidth="1"/>
    <col min="9998" max="9998" width="1.7109375" style="129" customWidth="1"/>
    <col min="9999" max="9999" width="3" style="129" customWidth="1"/>
    <col min="10000" max="10000" width="7.28515625" style="129" customWidth="1"/>
    <col min="10001" max="10001" width="18.28515625" style="129" customWidth="1"/>
    <col min="10002" max="10002" width="1.140625" style="129" customWidth="1"/>
    <col min="10003" max="10003" width="5.7109375" style="129" customWidth="1"/>
    <col min="10004" max="10004" width="1.140625" style="129" customWidth="1"/>
    <col min="10005" max="10006" width="2.28515625" style="129" customWidth="1"/>
    <col min="10007" max="10007" width="1.5703125" style="129" customWidth="1"/>
    <col min="10008" max="10008" width="1.140625" style="129" customWidth="1"/>
    <col min="10009" max="10009" width="5.140625" style="129" customWidth="1"/>
    <col min="10010" max="10011" width="1.140625" style="129" customWidth="1"/>
    <col min="10012" max="10012" width="1.5703125" style="129" customWidth="1"/>
    <col min="10013" max="10013" width="1.28515625" style="129" customWidth="1"/>
    <col min="10014" max="10014" width="1.140625" style="129" customWidth="1"/>
    <col min="10015" max="10015" width="1.28515625" style="129" customWidth="1"/>
    <col min="10016" max="10016" width="2.140625" style="129" customWidth="1"/>
    <col min="10017" max="10017" width="1.42578125" style="129" customWidth="1"/>
    <col min="10018" max="10018" width="1.5703125" style="129" customWidth="1"/>
    <col min="10019" max="10019" width="1.28515625" style="129" customWidth="1"/>
    <col min="10020" max="10020" width="3.140625" style="129" customWidth="1"/>
    <col min="10021" max="10021" width="1.7109375" style="129" customWidth="1"/>
    <col min="10022" max="10022" width="1.140625" style="129" customWidth="1"/>
    <col min="10023" max="10240" width="6.85546875" style="129" customWidth="1"/>
    <col min="10241" max="10241" width="2.28515625" style="129" customWidth="1"/>
    <col min="10242" max="10242" width="1.140625" style="129" customWidth="1"/>
    <col min="10243" max="10243" width="7.42578125" style="129" customWidth="1"/>
    <col min="10244" max="10244" width="1.7109375" style="129" customWidth="1"/>
    <col min="10245" max="10246" width="1.140625" style="129" customWidth="1"/>
    <col min="10247" max="10247" width="1.42578125" style="129" customWidth="1"/>
    <col min="10248" max="10248" width="9.42578125" style="129" customWidth="1"/>
    <col min="10249" max="10249" width="2.7109375" style="129" customWidth="1"/>
    <col min="10250" max="10252" width="1.140625" style="129" customWidth="1"/>
    <col min="10253" max="10253" width="4" style="129" customWidth="1"/>
    <col min="10254" max="10254" width="1.7109375" style="129" customWidth="1"/>
    <col min="10255" max="10255" width="3" style="129" customWidth="1"/>
    <col min="10256" max="10256" width="7.28515625" style="129" customWidth="1"/>
    <col min="10257" max="10257" width="18.28515625" style="129" customWidth="1"/>
    <col min="10258" max="10258" width="1.140625" style="129" customWidth="1"/>
    <col min="10259" max="10259" width="5.7109375" style="129" customWidth="1"/>
    <col min="10260" max="10260" width="1.140625" style="129" customWidth="1"/>
    <col min="10261" max="10262" width="2.28515625" style="129" customWidth="1"/>
    <col min="10263" max="10263" width="1.5703125" style="129" customWidth="1"/>
    <col min="10264" max="10264" width="1.140625" style="129" customWidth="1"/>
    <col min="10265" max="10265" width="5.140625" style="129" customWidth="1"/>
    <col min="10266" max="10267" width="1.140625" style="129" customWidth="1"/>
    <col min="10268" max="10268" width="1.5703125" style="129" customWidth="1"/>
    <col min="10269" max="10269" width="1.28515625" style="129" customWidth="1"/>
    <col min="10270" max="10270" width="1.140625" style="129" customWidth="1"/>
    <col min="10271" max="10271" width="1.28515625" style="129" customWidth="1"/>
    <col min="10272" max="10272" width="2.140625" style="129" customWidth="1"/>
    <col min="10273" max="10273" width="1.42578125" style="129" customWidth="1"/>
    <col min="10274" max="10274" width="1.5703125" style="129" customWidth="1"/>
    <col min="10275" max="10275" width="1.28515625" style="129" customWidth="1"/>
    <col min="10276" max="10276" width="3.140625" style="129" customWidth="1"/>
    <col min="10277" max="10277" width="1.7109375" style="129" customWidth="1"/>
    <col min="10278" max="10278" width="1.140625" style="129" customWidth="1"/>
    <col min="10279" max="10496" width="6.85546875" style="129" customWidth="1"/>
    <col min="10497" max="10497" width="2.28515625" style="129" customWidth="1"/>
    <col min="10498" max="10498" width="1.140625" style="129" customWidth="1"/>
    <col min="10499" max="10499" width="7.42578125" style="129" customWidth="1"/>
    <col min="10500" max="10500" width="1.7109375" style="129" customWidth="1"/>
    <col min="10501" max="10502" width="1.140625" style="129" customWidth="1"/>
    <col min="10503" max="10503" width="1.42578125" style="129" customWidth="1"/>
    <col min="10504" max="10504" width="9.42578125" style="129" customWidth="1"/>
    <col min="10505" max="10505" width="2.7109375" style="129" customWidth="1"/>
    <col min="10506" max="10508" width="1.140625" style="129" customWidth="1"/>
    <col min="10509" max="10509" width="4" style="129" customWidth="1"/>
    <col min="10510" max="10510" width="1.7109375" style="129" customWidth="1"/>
    <col min="10511" max="10511" width="3" style="129" customWidth="1"/>
    <col min="10512" max="10512" width="7.28515625" style="129" customWidth="1"/>
    <col min="10513" max="10513" width="18.28515625" style="129" customWidth="1"/>
    <col min="10514" max="10514" width="1.140625" style="129" customWidth="1"/>
    <col min="10515" max="10515" width="5.7109375" style="129" customWidth="1"/>
    <col min="10516" max="10516" width="1.140625" style="129" customWidth="1"/>
    <col min="10517" max="10518" width="2.28515625" style="129" customWidth="1"/>
    <col min="10519" max="10519" width="1.5703125" style="129" customWidth="1"/>
    <col min="10520" max="10520" width="1.140625" style="129" customWidth="1"/>
    <col min="10521" max="10521" width="5.140625" style="129" customWidth="1"/>
    <col min="10522" max="10523" width="1.140625" style="129" customWidth="1"/>
    <col min="10524" max="10524" width="1.5703125" style="129" customWidth="1"/>
    <col min="10525" max="10525" width="1.28515625" style="129" customWidth="1"/>
    <col min="10526" max="10526" width="1.140625" style="129" customWidth="1"/>
    <col min="10527" max="10527" width="1.28515625" style="129" customWidth="1"/>
    <col min="10528" max="10528" width="2.140625" style="129" customWidth="1"/>
    <col min="10529" max="10529" width="1.42578125" style="129" customWidth="1"/>
    <col min="10530" max="10530" width="1.5703125" style="129" customWidth="1"/>
    <col min="10531" max="10531" width="1.28515625" style="129" customWidth="1"/>
    <col min="10532" max="10532" width="3.140625" style="129" customWidth="1"/>
    <col min="10533" max="10533" width="1.7109375" style="129" customWidth="1"/>
    <col min="10534" max="10534" width="1.140625" style="129" customWidth="1"/>
    <col min="10535" max="10752" width="6.85546875" style="129" customWidth="1"/>
    <col min="10753" max="10753" width="2.28515625" style="129" customWidth="1"/>
    <col min="10754" max="10754" width="1.140625" style="129" customWidth="1"/>
    <col min="10755" max="10755" width="7.42578125" style="129" customWidth="1"/>
    <col min="10756" max="10756" width="1.7109375" style="129" customWidth="1"/>
    <col min="10757" max="10758" width="1.140625" style="129" customWidth="1"/>
    <col min="10759" max="10759" width="1.42578125" style="129" customWidth="1"/>
    <col min="10760" max="10760" width="9.42578125" style="129" customWidth="1"/>
    <col min="10761" max="10761" width="2.7109375" style="129" customWidth="1"/>
    <col min="10762" max="10764" width="1.140625" style="129" customWidth="1"/>
    <col min="10765" max="10765" width="4" style="129" customWidth="1"/>
    <col min="10766" max="10766" width="1.7109375" style="129" customWidth="1"/>
    <col min="10767" max="10767" width="3" style="129" customWidth="1"/>
    <col min="10768" max="10768" width="7.28515625" style="129" customWidth="1"/>
    <col min="10769" max="10769" width="18.28515625" style="129" customWidth="1"/>
    <col min="10770" max="10770" width="1.140625" style="129" customWidth="1"/>
    <col min="10771" max="10771" width="5.7109375" style="129" customWidth="1"/>
    <col min="10772" max="10772" width="1.140625" style="129" customWidth="1"/>
    <col min="10773" max="10774" width="2.28515625" style="129" customWidth="1"/>
    <col min="10775" max="10775" width="1.5703125" style="129" customWidth="1"/>
    <col min="10776" max="10776" width="1.140625" style="129" customWidth="1"/>
    <col min="10777" max="10777" width="5.140625" style="129" customWidth="1"/>
    <col min="10778" max="10779" width="1.140625" style="129" customWidth="1"/>
    <col min="10780" max="10780" width="1.5703125" style="129" customWidth="1"/>
    <col min="10781" max="10781" width="1.28515625" style="129" customWidth="1"/>
    <col min="10782" max="10782" width="1.140625" style="129" customWidth="1"/>
    <col min="10783" max="10783" width="1.28515625" style="129" customWidth="1"/>
    <col min="10784" max="10784" width="2.140625" style="129" customWidth="1"/>
    <col min="10785" max="10785" width="1.42578125" style="129" customWidth="1"/>
    <col min="10786" max="10786" width="1.5703125" style="129" customWidth="1"/>
    <col min="10787" max="10787" width="1.28515625" style="129" customWidth="1"/>
    <col min="10788" max="10788" width="3.140625" style="129" customWidth="1"/>
    <col min="10789" max="10789" width="1.7109375" style="129" customWidth="1"/>
    <col min="10790" max="10790" width="1.140625" style="129" customWidth="1"/>
    <col min="10791" max="11008" width="6.85546875" style="129" customWidth="1"/>
    <col min="11009" max="11009" width="2.28515625" style="129" customWidth="1"/>
    <col min="11010" max="11010" width="1.140625" style="129" customWidth="1"/>
    <col min="11011" max="11011" width="7.42578125" style="129" customWidth="1"/>
    <col min="11012" max="11012" width="1.7109375" style="129" customWidth="1"/>
    <col min="11013" max="11014" width="1.140625" style="129" customWidth="1"/>
    <col min="11015" max="11015" width="1.42578125" style="129" customWidth="1"/>
    <col min="11016" max="11016" width="9.42578125" style="129" customWidth="1"/>
    <col min="11017" max="11017" width="2.7109375" style="129" customWidth="1"/>
    <col min="11018" max="11020" width="1.140625" style="129" customWidth="1"/>
    <col min="11021" max="11021" width="4" style="129" customWidth="1"/>
    <col min="11022" max="11022" width="1.7109375" style="129" customWidth="1"/>
    <col min="11023" max="11023" width="3" style="129" customWidth="1"/>
    <col min="11024" max="11024" width="7.28515625" style="129" customWidth="1"/>
    <col min="11025" max="11025" width="18.28515625" style="129" customWidth="1"/>
    <col min="11026" max="11026" width="1.140625" style="129" customWidth="1"/>
    <col min="11027" max="11027" width="5.7109375" style="129" customWidth="1"/>
    <col min="11028" max="11028" width="1.140625" style="129" customWidth="1"/>
    <col min="11029" max="11030" width="2.28515625" style="129" customWidth="1"/>
    <col min="11031" max="11031" width="1.5703125" style="129" customWidth="1"/>
    <col min="11032" max="11032" width="1.140625" style="129" customWidth="1"/>
    <col min="11033" max="11033" width="5.140625" style="129" customWidth="1"/>
    <col min="11034" max="11035" width="1.140625" style="129" customWidth="1"/>
    <col min="11036" max="11036" width="1.5703125" style="129" customWidth="1"/>
    <col min="11037" max="11037" width="1.28515625" style="129" customWidth="1"/>
    <col min="11038" max="11038" width="1.140625" style="129" customWidth="1"/>
    <col min="11039" max="11039" width="1.28515625" style="129" customWidth="1"/>
    <col min="11040" max="11040" width="2.140625" style="129" customWidth="1"/>
    <col min="11041" max="11041" width="1.42578125" style="129" customWidth="1"/>
    <col min="11042" max="11042" width="1.5703125" style="129" customWidth="1"/>
    <col min="11043" max="11043" width="1.28515625" style="129" customWidth="1"/>
    <col min="11044" max="11044" width="3.140625" style="129" customWidth="1"/>
    <col min="11045" max="11045" width="1.7109375" style="129" customWidth="1"/>
    <col min="11046" max="11046" width="1.140625" style="129" customWidth="1"/>
    <col min="11047" max="11264" width="6.85546875" style="129" customWidth="1"/>
    <col min="11265" max="11265" width="2.28515625" style="129" customWidth="1"/>
    <col min="11266" max="11266" width="1.140625" style="129" customWidth="1"/>
    <col min="11267" max="11267" width="7.42578125" style="129" customWidth="1"/>
    <col min="11268" max="11268" width="1.7109375" style="129" customWidth="1"/>
    <col min="11269" max="11270" width="1.140625" style="129" customWidth="1"/>
    <col min="11271" max="11271" width="1.42578125" style="129" customWidth="1"/>
    <col min="11272" max="11272" width="9.42578125" style="129" customWidth="1"/>
    <col min="11273" max="11273" width="2.7109375" style="129" customWidth="1"/>
    <col min="11274" max="11276" width="1.140625" style="129" customWidth="1"/>
    <col min="11277" max="11277" width="4" style="129" customWidth="1"/>
    <col min="11278" max="11278" width="1.7109375" style="129" customWidth="1"/>
    <col min="11279" max="11279" width="3" style="129" customWidth="1"/>
    <col min="11280" max="11280" width="7.28515625" style="129" customWidth="1"/>
    <col min="11281" max="11281" width="18.28515625" style="129" customWidth="1"/>
    <col min="11282" max="11282" width="1.140625" style="129" customWidth="1"/>
    <col min="11283" max="11283" width="5.7109375" style="129" customWidth="1"/>
    <col min="11284" max="11284" width="1.140625" style="129" customWidth="1"/>
    <col min="11285" max="11286" width="2.28515625" style="129" customWidth="1"/>
    <col min="11287" max="11287" width="1.5703125" style="129" customWidth="1"/>
    <col min="11288" max="11288" width="1.140625" style="129" customWidth="1"/>
    <col min="11289" max="11289" width="5.140625" style="129" customWidth="1"/>
    <col min="11290" max="11291" width="1.140625" style="129" customWidth="1"/>
    <col min="11292" max="11292" width="1.5703125" style="129" customWidth="1"/>
    <col min="11293" max="11293" width="1.28515625" style="129" customWidth="1"/>
    <col min="11294" max="11294" width="1.140625" style="129" customWidth="1"/>
    <col min="11295" max="11295" width="1.28515625" style="129" customWidth="1"/>
    <col min="11296" max="11296" width="2.140625" style="129" customWidth="1"/>
    <col min="11297" max="11297" width="1.42578125" style="129" customWidth="1"/>
    <col min="11298" max="11298" width="1.5703125" style="129" customWidth="1"/>
    <col min="11299" max="11299" width="1.28515625" style="129" customWidth="1"/>
    <col min="11300" max="11300" width="3.140625" style="129" customWidth="1"/>
    <col min="11301" max="11301" width="1.7109375" style="129" customWidth="1"/>
    <col min="11302" max="11302" width="1.140625" style="129" customWidth="1"/>
    <col min="11303" max="11520" width="6.85546875" style="129" customWidth="1"/>
    <col min="11521" max="11521" width="2.28515625" style="129" customWidth="1"/>
    <col min="11522" max="11522" width="1.140625" style="129" customWidth="1"/>
    <col min="11523" max="11523" width="7.42578125" style="129" customWidth="1"/>
    <col min="11524" max="11524" width="1.7109375" style="129" customWidth="1"/>
    <col min="11525" max="11526" width="1.140625" style="129" customWidth="1"/>
    <col min="11527" max="11527" width="1.42578125" style="129" customWidth="1"/>
    <col min="11528" max="11528" width="9.42578125" style="129" customWidth="1"/>
    <col min="11529" max="11529" width="2.7109375" style="129" customWidth="1"/>
    <col min="11530" max="11532" width="1.140625" style="129" customWidth="1"/>
    <col min="11533" max="11533" width="4" style="129" customWidth="1"/>
    <col min="11534" max="11534" width="1.7109375" style="129" customWidth="1"/>
    <col min="11535" max="11535" width="3" style="129" customWidth="1"/>
    <col min="11536" max="11536" width="7.28515625" style="129" customWidth="1"/>
    <col min="11537" max="11537" width="18.28515625" style="129" customWidth="1"/>
    <col min="11538" max="11538" width="1.140625" style="129" customWidth="1"/>
    <col min="11539" max="11539" width="5.7109375" style="129" customWidth="1"/>
    <col min="11540" max="11540" width="1.140625" style="129" customWidth="1"/>
    <col min="11541" max="11542" width="2.28515625" style="129" customWidth="1"/>
    <col min="11543" max="11543" width="1.5703125" style="129" customWidth="1"/>
    <col min="11544" max="11544" width="1.140625" style="129" customWidth="1"/>
    <col min="11545" max="11545" width="5.140625" style="129" customWidth="1"/>
    <col min="11546" max="11547" width="1.140625" style="129" customWidth="1"/>
    <col min="11548" max="11548" width="1.5703125" style="129" customWidth="1"/>
    <col min="11549" max="11549" width="1.28515625" style="129" customWidth="1"/>
    <col min="11550" max="11550" width="1.140625" style="129" customWidth="1"/>
    <col min="11551" max="11551" width="1.28515625" style="129" customWidth="1"/>
    <col min="11552" max="11552" width="2.140625" style="129" customWidth="1"/>
    <col min="11553" max="11553" width="1.42578125" style="129" customWidth="1"/>
    <col min="11554" max="11554" width="1.5703125" style="129" customWidth="1"/>
    <col min="11555" max="11555" width="1.28515625" style="129" customWidth="1"/>
    <col min="11556" max="11556" width="3.140625" style="129" customWidth="1"/>
    <col min="11557" max="11557" width="1.7109375" style="129" customWidth="1"/>
    <col min="11558" max="11558" width="1.140625" style="129" customWidth="1"/>
    <col min="11559" max="11776" width="6.85546875" style="129" customWidth="1"/>
    <col min="11777" max="11777" width="2.28515625" style="129" customWidth="1"/>
    <col min="11778" max="11778" width="1.140625" style="129" customWidth="1"/>
    <col min="11779" max="11779" width="7.42578125" style="129" customWidth="1"/>
    <col min="11780" max="11780" width="1.7109375" style="129" customWidth="1"/>
    <col min="11781" max="11782" width="1.140625" style="129" customWidth="1"/>
    <col min="11783" max="11783" width="1.42578125" style="129" customWidth="1"/>
    <col min="11784" max="11784" width="9.42578125" style="129" customWidth="1"/>
    <col min="11785" max="11785" width="2.7109375" style="129" customWidth="1"/>
    <col min="11786" max="11788" width="1.140625" style="129" customWidth="1"/>
    <col min="11789" max="11789" width="4" style="129" customWidth="1"/>
    <col min="11790" max="11790" width="1.7109375" style="129" customWidth="1"/>
    <col min="11791" max="11791" width="3" style="129" customWidth="1"/>
    <col min="11792" max="11792" width="7.28515625" style="129" customWidth="1"/>
    <col min="11793" max="11793" width="18.28515625" style="129" customWidth="1"/>
    <col min="11794" max="11794" width="1.140625" style="129" customWidth="1"/>
    <col min="11795" max="11795" width="5.7109375" style="129" customWidth="1"/>
    <col min="11796" max="11796" width="1.140625" style="129" customWidth="1"/>
    <col min="11797" max="11798" width="2.28515625" style="129" customWidth="1"/>
    <col min="11799" max="11799" width="1.5703125" style="129" customWidth="1"/>
    <col min="11800" max="11800" width="1.140625" style="129" customWidth="1"/>
    <col min="11801" max="11801" width="5.140625" style="129" customWidth="1"/>
    <col min="11802" max="11803" width="1.140625" style="129" customWidth="1"/>
    <col min="11804" max="11804" width="1.5703125" style="129" customWidth="1"/>
    <col min="11805" max="11805" width="1.28515625" style="129" customWidth="1"/>
    <col min="11806" max="11806" width="1.140625" style="129" customWidth="1"/>
    <col min="11807" max="11807" width="1.28515625" style="129" customWidth="1"/>
    <col min="11808" max="11808" width="2.140625" style="129" customWidth="1"/>
    <col min="11809" max="11809" width="1.42578125" style="129" customWidth="1"/>
    <col min="11810" max="11810" width="1.5703125" style="129" customWidth="1"/>
    <col min="11811" max="11811" width="1.28515625" style="129" customWidth="1"/>
    <col min="11812" max="11812" width="3.140625" style="129" customWidth="1"/>
    <col min="11813" max="11813" width="1.7109375" style="129" customWidth="1"/>
    <col min="11814" max="11814" width="1.140625" style="129" customWidth="1"/>
    <col min="11815" max="12032" width="6.85546875" style="129" customWidth="1"/>
    <col min="12033" max="12033" width="2.28515625" style="129" customWidth="1"/>
    <col min="12034" max="12034" width="1.140625" style="129" customWidth="1"/>
    <col min="12035" max="12035" width="7.42578125" style="129" customWidth="1"/>
    <col min="12036" max="12036" width="1.7109375" style="129" customWidth="1"/>
    <col min="12037" max="12038" width="1.140625" style="129" customWidth="1"/>
    <col min="12039" max="12039" width="1.42578125" style="129" customWidth="1"/>
    <col min="12040" max="12040" width="9.42578125" style="129" customWidth="1"/>
    <col min="12041" max="12041" width="2.7109375" style="129" customWidth="1"/>
    <col min="12042" max="12044" width="1.140625" style="129" customWidth="1"/>
    <col min="12045" max="12045" width="4" style="129" customWidth="1"/>
    <col min="12046" max="12046" width="1.7109375" style="129" customWidth="1"/>
    <col min="12047" max="12047" width="3" style="129" customWidth="1"/>
    <col min="12048" max="12048" width="7.28515625" style="129" customWidth="1"/>
    <col min="12049" max="12049" width="18.28515625" style="129" customWidth="1"/>
    <col min="12050" max="12050" width="1.140625" style="129" customWidth="1"/>
    <col min="12051" max="12051" width="5.7109375" style="129" customWidth="1"/>
    <col min="12052" max="12052" width="1.140625" style="129" customWidth="1"/>
    <col min="12053" max="12054" width="2.28515625" style="129" customWidth="1"/>
    <col min="12055" max="12055" width="1.5703125" style="129" customWidth="1"/>
    <col min="12056" max="12056" width="1.140625" style="129" customWidth="1"/>
    <col min="12057" max="12057" width="5.140625" style="129" customWidth="1"/>
    <col min="12058" max="12059" width="1.140625" style="129" customWidth="1"/>
    <col min="12060" max="12060" width="1.5703125" style="129" customWidth="1"/>
    <col min="12061" max="12061" width="1.28515625" style="129" customWidth="1"/>
    <col min="12062" max="12062" width="1.140625" style="129" customWidth="1"/>
    <col min="12063" max="12063" width="1.28515625" style="129" customWidth="1"/>
    <col min="12064" max="12064" width="2.140625" style="129" customWidth="1"/>
    <col min="12065" max="12065" width="1.42578125" style="129" customWidth="1"/>
    <col min="12066" max="12066" width="1.5703125" style="129" customWidth="1"/>
    <col min="12067" max="12067" width="1.28515625" style="129" customWidth="1"/>
    <col min="12068" max="12068" width="3.140625" style="129" customWidth="1"/>
    <col min="12069" max="12069" width="1.7109375" style="129" customWidth="1"/>
    <col min="12070" max="12070" width="1.140625" style="129" customWidth="1"/>
    <col min="12071" max="12288" width="6.85546875" style="129" customWidth="1"/>
    <col min="12289" max="12289" width="2.28515625" style="129" customWidth="1"/>
    <col min="12290" max="12290" width="1.140625" style="129" customWidth="1"/>
    <col min="12291" max="12291" width="7.42578125" style="129" customWidth="1"/>
    <col min="12292" max="12292" width="1.7109375" style="129" customWidth="1"/>
    <col min="12293" max="12294" width="1.140625" style="129" customWidth="1"/>
    <col min="12295" max="12295" width="1.42578125" style="129" customWidth="1"/>
    <col min="12296" max="12296" width="9.42578125" style="129" customWidth="1"/>
    <col min="12297" max="12297" width="2.7109375" style="129" customWidth="1"/>
    <col min="12298" max="12300" width="1.140625" style="129" customWidth="1"/>
    <col min="12301" max="12301" width="4" style="129" customWidth="1"/>
    <col min="12302" max="12302" width="1.7109375" style="129" customWidth="1"/>
    <col min="12303" max="12303" width="3" style="129" customWidth="1"/>
    <col min="12304" max="12304" width="7.28515625" style="129" customWidth="1"/>
    <col min="12305" max="12305" width="18.28515625" style="129" customWidth="1"/>
    <col min="12306" max="12306" width="1.140625" style="129" customWidth="1"/>
    <col min="12307" max="12307" width="5.7109375" style="129" customWidth="1"/>
    <col min="12308" max="12308" width="1.140625" style="129" customWidth="1"/>
    <col min="12309" max="12310" width="2.28515625" style="129" customWidth="1"/>
    <col min="12311" max="12311" width="1.5703125" style="129" customWidth="1"/>
    <col min="12312" max="12312" width="1.140625" style="129" customWidth="1"/>
    <col min="12313" max="12313" width="5.140625" style="129" customWidth="1"/>
    <col min="12314" max="12315" width="1.140625" style="129" customWidth="1"/>
    <col min="12316" max="12316" width="1.5703125" style="129" customWidth="1"/>
    <col min="12317" max="12317" width="1.28515625" style="129" customWidth="1"/>
    <col min="12318" max="12318" width="1.140625" style="129" customWidth="1"/>
    <col min="12319" max="12319" width="1.28515625" style="129" customWidth="1"/>
    <col min="12320" max="12320" width="2.140625" style="129" customWidth="1"/>
    <col min="12321" max="12321" width="1.42578125" style="129" customWidth="1"/>
    <col min="12322" max="12322" width="1.5703125" style="129" customWidth="1"/>
    <col min="12323" max="12323" width="1.28515625" style="129" customWidth="1"/>
    <col min="12324" max="12324" width="3.140625" style="129" customWidth="1"/>
    <col min="12325" max="12325" width="1.7109375" style="129" customWidth="1"/>
    <col min="12326" max="12326" width="1.140625" style="129" customWidth="1"/>
    <col min="12327" max="12544" width="6.85546875" style="129" customWidth="1"/>
    <col min="12545" max="12545" width="2.28515625" style="129" customWidth="1"/>
    <col min="12546" max="12546" width="1.140625" style="129" customWidth="1"/>
    <col min="12547" max="12547" width="7.42578125" style="129" customWidth="1"/>
    <col min="12548" max="12548" width="1.7109375" style="129" customWidth="1"/>
    <col min="12549" max="12550" width="1.140625" style="129" customWidth="1"/>
    <col min="12551" max="12551" width="1.42578125" style="129" customWidth="1"/>
    <col min="12552" max="12552" width="9.42578125" style="129" customWidth="1"/>
    <col min="12553" max="12553" width="2.7109375" style="129" customWidth="1"/>
    <col min="12554" max="12556" width="1.140625" style="129" customWidth="1"/>
    <col min="12557" max="12557" width="4" style="129" customWidth="1"/>
    <col min="12558" max="12558" width="1.7109375" style="129" customWidth="1"/>
    <col min="12559" max="12559" width="3" style="129" customWidth="1"/>
    <col min="12560" max="12560" width="7.28515625" style="129" customWidth="1"/>
    <col min="12561" max="12561" width="18.28515625" style="129" customWidth="1"/>
    <col min="12562" max="12562" width="1.140625" style="129" customWidth="1"/>
    <col min="12563" max="12563" width="5.7109375" style="129" customWidth="1"/>
    <col min="12564" max="12564" width="1.140625" style="129" customWidth="1"/>
    <col min="12565" max="12566" width="2.28515625" style="129" customWidth="1"/>
    <col min="12567" max="12567" width="1.5703125" style="129" customWidth="1"/>
    <col min="12568" max="12568" width="1.140625" style="129" customWidth="1"/>
    <col min="12569" max="12569" width="5.140625" style="129" customWidth="1"/>
    <col min="12570" max="12571" width="1.140625" style="129" customWidth="1"/>
    <col min="12572" max="12572" width="1.5703125" style="129" customWidth="1"/>
    <col min="12573" max="12573" width="1.28515625" style="129" customWidth="1"/>
    <col min="12574" max="12574" width="1.140625" style="129" customWidth="1"/>
    <col min="12575" max="12575" width="1.28515625" style="129" customWidth="1"/>
    <col min="12576" max="12576" width="2.140625" style="129" customWidth="1"/>
    <col min="12577" max="12577" width="1.42578125" style="129" customWidth="1"/>
    <col min="12578" max="12578" width="1.5703125" style="129" customWidth="1"/>
    <col min="12579" max="12579" width="1.28515625" style="129" customWidth="1"/>
    <col min="12580" max="12580" width="3.140625" style="129" customWidth="1"/>
    <col min="12581" max="12581" width="1.7109375" style="129" customWidth="1"/>
    <col min="12582" max="12582" width="1.140625" style="129" customWidth="1"/>
    <col min="12583" max="12800" width="6.85546875" style="129" customWidth="1"/>
    <col min="12801" max="12801" width="2.28515625" style="129" customWidth="1"/>
    <col min="12802" max="12802" width="1.140625" style="129" customWidth="1"/>
    <col min="12803" max="12803" width="7.42578125" style="129" customWidth="1"/>
    <col min="12804" max="12804" width="1.7109375" style="129" customWidth="1"/>
    <col min="12805" max="12806" width="1.140625" style="129" customWidth="1"/>
    <col min="12807" max="12807" width="1.42578125" style="129" customWidth="1"/>
    <col min="12808" max="12808" width="9.42578125" style="129" customWidth="1"/>
    <col min="12809" max="12809" width="2.7109375" style="129" customWidth="1"/>
    <col min="12810" max="12812" width="1.140625" style="129" customWidth="1"/>
    <col min="12813" max="12813" width="4" style="129" customWidth="1"/>
    <col min="12814" max="12814" width="1.7109375" style="129" customWidth="1"/>
    <col min="12815" max="12815" width="3" style="129" customWidth="1"/>
    <col min="12816" max="12816" width="7.28515625" style="129" customWidth="1"/>
    <col min="12817" max="12817" width="18.28515625" style="129" customWidth="1"/>
    <col min="12818" max="12818" width="1.140625" style="129" customWidth="1"/>
    <col min="12819" max="12819" width="5.7109375" style="129" customWidth="1"/>
    <col min="12820" max="12820" width="1.140625" style="129" customWidth="1"/>
    <col min="12821" max="12822" width="2.28515625" style="129" customWidth="1"/>
    <col min="12823" max="12823" width="1.5703125" style="129" customWidth="1"/>
    <col min="12824" max="12824" width="1.140625" style="129" customWidth="1"/>
    <col min="12825" max="12825" width="5.140625" style="129" customWidth="1"/>
    <col min="12826" max="12827" width="1.140625" style="129" customWidth="1"/>
    <col min="12828" max="12828" width="1.5703125" style="129" customWidth="1"/>
    <col min="12829" max="12829" width="1.28515625" style="129" customWidth="1"/>
    <col min="12830" max="12830" width="1.140625" style="129" customWidth="1"/>
    <col min="12831" max="12831" width="1.28515625" style="129" customWidth="1"/>
    <col min="12832" max="12832" width="2.140625" style="129" customWidth="1"/>
    <col min="12833" max="12833" width="1.42578125" style="129" customWidth="1"/>
    <col min="12834" max="12834" width="1.5703125" style="129" customWidth="1"/>
    <col min="12835" max="12835" width="1.28515625" style="129" customWidth="1"/>
    <col min="12836" max="12836" width="3.140625" style="129" customWidth="1"/>
    <col min="12837" max="12837" width="1.7109375" style="129" customWidth="1"/>
    <col min="12838" max="12838" width="1.140625" style="129" customWidth="1"/>
    <col min="12839" max="13056" width="6.85546875" style="129" customWidth="1"/>
    <col min="13057" max="13057" width="2.28515625" style="129" customWidth="1"/>
    <col min="13058" max="13058" width="1.140625" style="129" customWidth="1"/>
    <col min="13059" max="13059" width="7.42578125" style="129" customWidth="1"/>
    <col min="13060" max="13060" width="1.7109375" style="129" customWidth="1"/>
    <col min="13061" max="13062" width="1.140625" style="129" customWidth="1"/>
    <col min="13063" max="13063" width="1.42578125" style="129" customWidth="1"/>
    <col min="13064" max="13064" width="9.42578125" style="129" customWidth="1"/>
    <col min="13065" max="13065" width="2.7109375" style="129" customWidth="1"/>
    <col min="13066" max="13068" width="1.140625" style="129" customWidth="1"/>
    <col min="13069" max="13069" width="4" style="129" customWidth="1"/>
    <col min="13070" max="13070" width="1.7109375" style="129" customWidth="1"/>
    <col min="13071" max="13071" width="3" style="129" customWidth="1"/>
    <col min="13072" max="13072" width="7.28515625" style="129" customWidth="1"/>
    <col min="13073" max="13073" width="18.28515625" style="129" customWidth="1"/>
    <col min="13074" max="13074" width="1.140625" style="129" customWidth="1"/>
    <col min="13075" max="13075" width="5.7109375" style="129" customWidth="1"/>
    <col min="13076" max="13076" width="1.140625" style="129" customWidth="1"/>
    <col min="13077" max="13078" width="2.28515625" style="129" customWidth="1"/>
    <col min="13079" max="13079" width="1.5703125" style="129" customWidth="1"/>
    <col min="13080" max="13080" width="1.140625" style="129" customWidth="1"/>
    <col min="13081" max="13081" width="5.140625" style="129" customWidth="1"/>
    <col min="13082" max="13083" width="1.140625" style="129" customWidth="1"/>
    <col min="13084" max="13084" width="1.5703125" style="129" customWidth="1"/>
    <col min="13085" max="13085" width="1.28515625" style="129" customWidth="1"/>
    <col min="13086" max="13086" width="1.140625" style="129" customWidth="1"/>
    <col min="13087" max="13087" width="1.28515625" style="129" customWidth="1"/>
    <col min="13088" max="13088" width="2.140625" style="129" customWidth="1"/>
    <col min="13089" max="13089" width="1.42578125" style="129" customWidth="1"/>
    <col min="13090" max="13090" width="1.5703125" style="129" customWidth="1"/>
    <col min="13091" max="13091" width="1.28515625" style="129" customWidth="1"/>
    <col min="13092" max="13092" width="3.140625" style="129" customWidth="1"/>
    <col min="13093" max="13093" width="1.7109375" style="129" customWidth="1"/>
    <col min="13094" max="13094" width="1.140625" style="129" customWidth="1"/>
    <col min="13095" max="13312" width="6.85546875" style="129" customWidth="1"/>
    <col min="13313" max="13313" width="2.28515625" style="129" customWidth="1"/>
    <col min="13314" max="13314" width="1.140625" style="129" customWidth="1"/>
    <col min="13315" max="13315" width="7.42578125" style="129" customWidth="1"/>
    <col min="13316" max="13316" width="1.7109375" style="129" customWidth="1"/>
    <col min="13317" max="13318" width="1.140625" style="129" customWidth="1"/>
    <col min="13319" max="13319" width="1.42578125" style="129" customWidth="1"/>
    <col min="13320" max="13320" width="9.42578125" style="129" customWidth="1"/>
    <col min="13321" max="13321" width="2.7109375" style="129" customWidth="1"/>
    <col min="13322" max="13324" width="1.140625" style="129" customWidth="1"/>
    <col min="13325" max="13325" width="4" style="129" customWidth="1"/>
    <col min="13326" max="13326" width="1.7109375" style="129" customWidth="1"/>
    <col min="13327" max="13327" width="3" style="129" customWidth="1"/>
    <col min="13328" max="13328" width="7.28515625" style="129" customWidth="1"/>
    <col min="13329" max="13329" width="18.28515625" style="129" customWidth="1"/>
    <col min="13330" max="13330" width="1.140625" style="129" customWidth="1"/>
    <col min="13331" max="13331" width="5.7109375" style="129" customWidth="1"/>
    <col min="13332" max="13332" width="1.140625" style="129" customWidth="1"/>
    <col min="13333" max="13334" width="2.28515625" style="129" customWidth="1"/>
    <col min="13335" max="13335" width="1.5703125" style="129" customWidth="1"/>
    <col min="13336" max="13336" width="1.140625" style="129" customWidth="1"/>
    <col min="13337" max="13337" width="5.140625" style="129" customWidth="1"/>
    <col min="13338" max="13339" width="1.140625" style="129" customWidth="1"/>
    <col min="13340" max="13340" width="1.5703125" style="129" customWidth="1"/>
    <col min="13341" max="13341" width="1.28515625" style="129" customWidth="1"/>
    <col min="13342" max="13342" width="1.140625" style="129" customWidth="1"/>
    <col min="13343" max="13343" width="1.28515625" style="129" customWidth="1"/>
    <col min="13344" max="13344" width="2.140625" style="129" customWidth="1"/>
    <col min="13345" max="13345" width="1.42578125" style="129" customWidth="1"/>
    <col min="13346" max="13346" width="1.5703125" style="129" customWidth="1"/>
    <col min="13347" max="13347" width="1.28515625" style="129" customWidth="1"/>
    <col min="13348" max="13348" width="3.140625" style="129" customWidth="1"/>
    <col min="13349" max="13349" width="1.7109375" style="129" customWidth="1"/>
    <col min="13350" max="13350" width="1.140625" style="129" customWidth="1"/>
    <col min="13351" max="13568" width="6.85546875" style="129" customWidth="1"/>
    <col min="13569" max="13569" width="2.28515625" style="129" customWidth="1"/>
    <col min="13570" max="13570" width="1.140625" style="129" customWidth="1"/>
    <col min="13571" max="13571" width="7.42578125" style="129" customWidth="1"/>
    <col min="13572" max="13572" width="1.7109375" style="129" customWidth="1"/>
    <col min="13573" max="13574" width="1.140625" style="129" customWidth="1"/>
    <col min="13575" max="13575" width="1.42578125" style="129" customWidth="1"/>
    <col min="13576" max="13576" width="9.42578125" style="129" customWidth="1"/>
    <col min="13577" max="13577" width="2.7109375" style="129" customWidth="1"/>
    <col min="13578" max="13580" width="1.140625" style="129" customWidth="1"/>
    <col min="13581" max="13581" width="4" style="129" customWidth="1"/>
    <col min="13582" max="13582" width="1.7109375" style="129" customWidth="1"/>
    <col min="13583" max="13583" width="3" style="129" customWidth="1"/>
    <col min="13584" max="13584" width="7.28515625" style="129" customWidth="1"/>
    <col min="13585" max="13585" width="18.28515625" style="129" customWidth="1"/>
    <col min="13586" max="13586" width="1.140625" style="129" customWidth="1"/>
    <col min="13587" max="13587" width="5.7109375" style="129" customWidth="1"/>
    <col min="13588" max="13588" width="1.140625" style="129" customWidth="1"/>
    <col min="13589" max="13590" width="2.28515625" style="129" customWidth="1"/>
    <col min="13591" max="13591" width="1.5703125" style="129" customWidth="1"/>
    <col min="13592" max="13592" width="1.140625" style="129" customWidth="1"/>
    <col min="13593" max="13593" width="5.140625" style="129" customWidth="1"/>
    <col min="13594" max="13595" width="1.140625" style="129" customWidth="1"/>
    <col min="13596" max="13596" width="1.5703125" style="129" customWidth="1"/>
    <col min="13597" max="13597" width="1.28515625" style="129" customWidth="1"/>
    <col min="13598" max="13598" width="1.140625" style="129" customWidth="1"/>
    <col min="13599" max="13599" width="1.28515625" style="129" customWidth="1"/>
    <col min="13600" max="13600" width="2.140625" style="129" customWidth="1"/>
    <col min="13601" max="13601" width="1.42578125" style="129" customWidth="1"/>
    <col min="13602" max="13602" width="1.5703125" style="129" customWidth="1"/>
    <col min="13603" max="13603" width="1.28515625" style="129" customWidth="1"/>
    <col min="13604" max="13604" width="3.140625" style="129" customWidth="1"/>
    <col min="13605" max="13605" width="1.7109375" style="129" customWidth="1"/>
    <col min="13606" max="13606" width="1.140625" style="129" customWidth="1"/>
    <col min="13607" max="13824" width="6.85546875" style="129" customWidth="1"/>
    <col min="13825" max="13825" width="2.28515625" style="129" customWidth="1"/>
    <col min="13826" max="13826" width="1.140625" style="129" customWidth="1"/>
    <col min="13827" max="13827" width="7.42578125" style="129" customWidth="1"/>
    <col min="13828" max="13828" width="1.7109375" style="129" customWidth="1"/>
    <col min="13829" max="13830" width="1.140625" style="129" customWidth="1"/>
    <col min="13831" max="13831" width="1.42578125" style="129" customWidth="1"/>
    <col min="13832" max="13832" width="9.42578125" style="129" customWidth="1"/>
    <col min="13833" max="13833" width="2.7109375" style="129" customWidth="1"/>
    <col min="13834" max="13836" width="1.140625" style="129" customWidth="1"/>
    <col min="13837" max="13837" width="4" style="129" customWidth="1"/>
    <col min="13838" max="13838" width="1.7109375" style="129" customWidth="1"/>
    <col min="13839" max="13839" width="3" style="129" customWidth="1"/>
    <col min="13840" max="13840" width="7.28515625" style="129" customWidth="1"/>
    <col min="13841" max="13841" width="18.28515625" style="129" customWidth="1"/>
    <col min="13842" max="13842" width="1.140625" style="129" customWidth="1"/>
    <col min="13843" max="13843" width="5.7109375" style="129" customWidth="1"/>
    <col min="13844" max="13844" width="1.140625" style="129" customWidth="1"/>
    <col min="13845" max="13846" width="2.28515625" style="129" customWidth="1"/>
    <col min="13847" max="13847" width="1.5703125" style="129" customWidth="1"/>
    <col min="13848" max="13848" width="1.140625" style="129" customWidth="1"/>
    <col min="13849" max="13849" width="5.140625" style="129" customWidth="1"/>
    <col min="13850" max="13851" width="1.140625" style="129" customWidth="1"/>
    <col min="13852" max="13852" width="1.5703125" style="129" customWidth="1"/>
    <col min="13853" max="13853" width="1.28515625" style="129" customWidth="1"/>
    <col min="13854" max="13854" width="1.140625" style="129" customWidth="1"/>
    <col min="13855" max="13855" width="1.28515625" style="129" customWidth="1"/>
    <col min="13856" max="13856" width="2.140625" style="129" customWidth="1"/>
    <col min="13857" max="13857" width="1.42578125" style="129" customWidth="1"/>
    <col min="13858" max="13858" width="1.5703125" style="129" customWidth="1"/>
    <col min="13859" max="13859" width="1.28515625" style="129" customWidth="1"/>
    <col min="13860" max="13860" width="3.140625" style="129" customWidth="1"/>
    <col min="13861" max="13861" width="1.7109375" style="129" customWidth="1"/>
    <col min="13862" max="13862" width="1.140625" style="129" customWidth="1"/>
    <col min="13863" max="14080" width="6.85546875" style="129" customWidth="1"/>
    <col min="14081" max="14081" width="2.28515625" style="129" customWidth="1"/>
    <col min="14082" max="14082" width="1.140625" style="129" customWidth="1"/>
    <col min="14083" max="14083" width="7.42578125" style="129" customWidth="1"/>
    <col min="14084" max="14084" width="1.7109375" style="129" customWidth="1"/>
    <col min="14085" max="14086" width="1.140625" style="129" customWidth="1"/>
    <col min="14087" max="14087" width="1.42578125" style="129" customWidth="1"/>
    <col min="14088" max="14088" width="9.42578125" style="129" customWidth="1"/>
    <col min="14089" max="14089" width="2.7109375" style="129" customWidth="1"/>
    <col min="14090" max="14092" width="1.140625" style="129" customWidth="1"/>
    <col min="14093" max="14093" width="4" style="129" customWidth="1"/>
    <col min="14094" max="14094" width="1.7109375" style="129" customWidth="1"/>
    <col min="14095" max="14095" width="3" style="129" customWidth="1"/>
    <col min="14096" max="14096" width="7.28515625" style="129" customWidth="1"/>
    <col min="14097" max="14097" width="18.28515625" style="129" customWidth="1"/>
    <col min="14098" max="14098" width="1.140625" style="129" customWidth="1"/>
    <col min="14099" max="14099" width="5.7109375" style="129" customWidth="1"/>
    <col min="14100" max="14100" width="1.140625" style="129" customWidth="1"/>
    <col min="14101" max="14102" width="2.28515625" style="129" customWidth="1"/>
    <col min="14103" max="14103" width="1.5703125" style="129" customWidth="1"/>
    <col min="14104" max="14104" width="1.140625" style="129" customWidth="1"/>
    <col min="14105" max="14105" width="5.140625" style="129" customWidth="1"/>
    <col min="14106" max="14107" width="1.140625" style="129" customWidth="1"/>
    <col min="14108" max="14108" width="1.5703125" style="129" customWidth="1"/>
    <col min="14109" max="14109" width="1.28515625" style="129" customWidth="1"/>
    <col min="14110" max="14110" width="1.140625" style="129" customWidth="1"/>
    <col min="14111" max="14111" width="1.28515625" style="129" customWidth="1"/>
    <col min="14112" max="14112" width="2.140625" style="129" customWidth="1"/>
    <col min="14113" max="14113" width="1.42578125" style="129" customWidth="1"/>
    <col min="14114" max="14114" width="1.5703125" style="129" customWidth="1"/>
    <col min="14115" max="14115" width="1.28515625" style="129" customWidth="1"/>
    <col min="14116" max="14116" width="3.140625" style="129" customWidth="1"/>
    <col min="14117" max="14117" width="1.7109375" style="129" customWidth="1"/>
    <col min="14118" max="14118" width="1.140625" style="129" customWidth="1"/>
    <col min="14119" max="14336" width="6.85546875" style="129" customWidth="1"/>
    <col min="14337" max="14337" width="2.28515625" style="129" customWidth="1"/>
    <col min="14338" max="14338" width="1.140625" style="129" customWidth="1"/>
    <col min="14339" max="14339" width="7.42578125" style="129" customWidth="1"/>
    <col min="14340" max="14340" width="1.7109375" style="129" customWidth="1"/>
    <col min="14341" max="14342" width="1.140625" style="129" customWidth="1"/>
    <col min="14343" max="14343" width="1.42578125" style="129" customWidth="1"/>
    <col min="14344" max="14344" width="9.42578125" style="129" customWidth="1"/>
    <col min="14345" max="14345" width="2.7109375" style="129" customWidth="1"/>
    <col min="14346" max="14348" width="1.140625" style="129" customWidth="1"/>
    <col min="14349" max="14349" width="4" style="129" customWidth="1"/>
    <col min="14350" max="14350" width="1.7109375" style="129" customWidth="1"/>
    <col min="14351" max="14351" width="3" style="129" customWidth="1"/>
    <col min="14352" max="14352" width="7.28515625" style="129" customWidth="1"/>
    <col min="14353" max="14353" width="18.28515625" style="129" customWidth="1"/>
    <col min="14354" max="14354" width="1.140625" style="129" customWidth="1"/>
    <col min="14355" max="14355" width="5.7109375" style="129" customWidth="1"/>
    <col min="14356" max="14356" width="1.140625" style="129" customWidth="1"/>
    <col min="14357" max="14358" width="2.28515625" style="129" customWidth="1"/>
    <col min="14359" max="14359" width="1.5703125" style="129" customWidth="1"/>
    <col min="14360" max="14360" width="1.140625" style="129" customWidth="1"/>
    <col min="14361" max="14361" width="5.140625" style="129" customWidth="1"/>
    <col min="14362" max="14363" width="1.140625" style="129" customWidth="1"/>
    <col min="14364" max="14364" width="1.5703125" style="129" customWidth="1"/>
    <col min="14365" max="14365" width="1.28515625" style="129" customWidth="1"/>
    <col min="14366" max="14366" width="1.140625" style="129" customWidth="1"/>
    <col min="14367" max="14367" width="1.28515625" style="129" customWidth="1"/>
    <col min="14368" max="14368" width="2.140625" style="129" customWidth="1"/>
    <col min="14369" max="14369" width="1.42578125" style="129" customWidth="1"/>
    <col min="14370" max="14370" width="1.5703125" style="129" customWidth="1"/>
    <col min="14371" max="14371" width="1.28515625" style="129" customWidth="1"/>
    <col min="14372" max="14372" width="3.140625" style="129" customWidth="1"/>
    <col min="14373" max="14373" width="1.7109375" style="129" customWidth="1"/>
    <col min="14374" max="14374" width="1.140625" style="129" customWidth="1"/>
    <col min="14375" max="14592" width="6.85546875" style="129" customWidth="1"/>
    <col min="14593" max="14593" width="2.28515625" style="129" customWidth="1"/>
    <col min="14594" max="14594" width="1.140625" style="129" customWidth="1"/>
    <col min="14595" max="14595" width="7.42578125" style="129" customWidth="1"/>
    <col min="14596" max="14596" width="1.7109375" style="129" customWidth="1"/>
    <col min="14597" max="14598" width="1.140625" style="129" customWidth="1"/>
    <col min="14599" max="14599" width="1.42578125" style="129" customWidth="1"/>
    <col min="14600" max="14600" width="9.42578125" style="129" customWidth="1"/>
    <col min="14601" max="14601" width="2.7109375" style="129" customWidth="1"/>
    <col min="14602" max="14604" width="1.140625" style="129" customWidth="1"/>
    <col min="14605" max="14605" width="4" style="129" customWidth="1"/>
    <col min="14606" max="14606" width="1.7109375" style="129" customWidth="1"/>
    <col min="14607" max="14607" width="3" style="129" customWidth="1"/>
    <col min="14608" max="14608" width="7.28515625" style="129" customWidth="1"/>
    <col min="14609" max="14609" width="18.28515625" style="129" customWidth="1"/>
    <col min="14610" max="14610" width="1.140625" style="129" customWidth="1"/>
    <col min="14611" max="14611" width="5.7109375" style="129" customWidth="1"/>
    <col min="14612" max="14612" width="1.140625" style="129" customWidth="1"/>
    <col min="14613" max="14614" width="2.28515625" style="129" customWidth="1"/>
    <col min="14615" max="14615" width="1.5703125" style="129" customWidth="1"/>
    <col min="14616" max="14616" width="1.140625" style="129" customWidth="1"/>
    <col min="14617" max="14617" width="5.140625" style="129" customWidth="1"/>
    <col min="14618" max="14619" width="1.140625" style="129" customWidth="1"/>
    <col min="14620" max="14620" width="1.5703125" style="129" customWidth="1"/>
    <col min="14621" max="14621" width="1.28515625" style="129" customWidth="1"/>
    <col min="14622" max="14622" width="1.140625" style="129" customWidth="1"/>
    <col min="14623" max="14623" width="1.28515625" style="129" customWidth="1"/>
    <col min="14624" max="14624" width="2.140625" style="129" customWidth="1"/>
    <col min="14625" max="14625" width="1.42578125" style="129" customWidth="1"/>
    <col min="14626" max="14626" width="1.5703125" style="129" customWidth="1"/>
    <col min="14627" max="14627" width="1.28515625" style="129" customWidth="1"/>
    <col min="14628" max="14628" width="3.140625" style="129" customWidth="1"/>
    <col min="14629" max="14629" width="1.7109375" style="129" customWidth="1"/>
    <col min="14630" max="14630" width="1.140625" style="129" customWidth="1"/>
    <col min="14631" max="14848" width="6.85546875" style="129" customWidth="1"/>
    <col min="14849" max="14849" width="2.28515625" style="129" customWidth="1"/>
    <col min="14850" max="14850" width="1.140625" style="129" customWidth="1"/>
    <col min="14851" max="14851" width="7.42578125" style="129" customWidth="1"/>
    <col min="14852" max="14852" width="1.7109375" style="129" customWidth="1"/>
    <col min="14853" max="14854" width="1.140625" style="129" customWidth="1"/>
    <col min="14855" max="14855" width="1.42578125" style="129" customWidth="1"/>
    <col min="14856" max="14856" width="9.42578125" style="129" customWidth="1"/>
    <col min="14857" max="14857" width="2.7109375" style="129" customWidth="1"/>
    <col min="14858" max="14860" width="1.140625" style="129" customWidth="1"/>
    <col min="14861" max="14861" width="4" style="129" customWidth="1"/>
    <col min="14862" max="14862" width="1.7109375" style="129" customWidth="1"/>
    <col min="14863" max="14863" width="3" style="129" customWidth="1"/>
    <col min="14864" max="14864" width="7.28515625" style="129" customWidth="1"/>
    <col min="14865" max="14865" width="18.28515625" style="129" customWidth="1"/>
    <col min="14866" max="14866" width="1.140625" style="129" customWidth="1"/>
    <col min="14867" max="14867" width="5.7109375" style="129" customWidth="1"/>
    <col min="14868" max="14868" width="1.140625" style="129" customWidth="1"/>
    <col min="14869" max="14870" width="2.28515625" style="129" customWidth="1"/>
    <col min="14871" max="14871" width="1.5703125" style="129" customWidth="1"/>
    <col min="14872" max="14872" width="1.140625" style="129" customWidth="1"/>
    <col min="14873" max="14873" width="5.140625" style="129" customWidth="1"/>
    <col min="14874" max="14875" width="1.140625" style="129" customWidth="1"/>
    <col min="14876" max="14876" width="1.5703125" style="129" customWidth="1"/>
    <col min="14877" max="14877" width="1.28515625" style="129" customWidth="1"/>
    <col min="14878" max="14878" width="1.140625" style="129" customWidth="1"/>
    <col min="14879" max="14879" width="1.28515625" style="129" customWidth="1"/>
    <col min="14880" max="14880" width="2.140625" style="129" customWidth="1"/>
    <col min="14881" max="14881" width="1.42578125" style="129" customWidth="1"/>
    <col min="14882" max="14882" width="1.5703125" style="129" customWidth="1"/>
    <col min="14883" max="14883" width="1.28515625" style="129" customWidth="1"/>
    <col min="14884" max="14884" width="3.140625" style="129" customWidth="1"/>
    <col min="14885" max="14885" width="1.7109375" style="129" customWidth="1"/>
    <col min="14886" max="14886" width="1.140625" style="129" customWidth="1"/>
    <col min="14887" max="15104" width="6.85546875" style="129" customWidth="1"/>
    <col min="15105" max="15105" width="2.28515625" style="129" customWidth="1"/>
    <col min="15106" max="15106" width="1.140625" style="129" customWidth="1"/>
    <col min="15107" max="15107" width="7.42578125" style="129" customWidth="1"/>
    <col min="15108" max="15108" width="1.7109375" style="129" customWidth="1"/>
    <col min="15109" max="15110" width="1.140625" style="129" customWidth="1"/>
    <col min="15111" max="15111" width="1.42578125" style="129" customWidth="1"/>
    <col min="15112" max="15112" width="9.42578125" style="129" customWidth="1"/>
    <col min="15113" max="15113" width="2.7109375" style="129" customWidth="1"/>
    <col min="15114" max="15116" width="1.140625" style="129" customWidth="1"/>
    <col min="15117" max="15117" width="4" style="129" customWidth="1"/>
    <col min="15118" max="15118" width="1.7109375" style="129" customWidth="1"/>
    <col min="15119" max="15119" width="3" style="129" customWidth="1"/>
    <col min="15120" max="15120" width="7.28515625" style="129" customWidth="1"/>
    <col min="15121" max="15121" width="18.28515625" style="129" customWidth="1"/>
    <col min="15122" max="15122" width="1.140625" style="129" customWidth="1"/>
    <col min="15123" max="15123" width="5.7109375" style="129" customWidth="1"/>
    <col min="15124" max="15124" width="1.140625" style="129" customWidth="1"/>
    <col min="15125" max="15126" width="2.28515625" style="129" customWidth="1"/>
    <col min="15127" max="15127" width="1.5703125" style="129" customWidth="1"/>
    <col min="15128" max="15128" width="1.140625" style="129" customWidth="1"/>
    <col min="15129" max="15129" width="5.140625" style="129" customWidth="1"/>
    <col min="15130" max="15131" width="1.140625" style="129" customWidth="1"/>
    <col min="15132" max="15132" width="1.5703125" style="129" customWidth="1"/>
    <col min="15133" max="15133" width="1.28515625" style="129" customWidth="1"/>
    <col min="15134" max="15134" width="1.140625" style="129" customWidth="1"/>
    <col min="15135" max="15135" width="1.28515625" style="129" customWidth="1"/>
    <col min="15136" max="15136" width="2.140625" style="129" customWidth="1"/>
    <col min="15137" max="15137" width="1.42578125" style="129" customWidth="1"/>
    <col min="15138" max="15138" width="1.5703125" style="129" customWidth="1"/>
    <col min="15139" max="15139" width="1.28515625" style="129" customWidth="1"/>
    <col min="15140" max="15140" width="3.140625" style="129" customWidth="1"/>
    <col min="15141" max="15141" width="1.7109375" style="129" customWidth="1"/>
    <col min="15142" max="15142" width="1.140625" style="129" customWidth="1"/>
    <col min="15143" max="15360" width="6.85546875" style="129" customWidth="1"/>
    <col min="15361" max="15361" width="2.28515625" style="129" customWidth="1"/>
    <col min="15362" max="15362" width="1.140625" style="129" customWidth="1"/>
    <col min="15363" max="15363" width="7.42578125" style="129" customWidth="1"/>
    <col min="15364" max="15364" width="1.7109375" style="129" customWidth="1"/>
    <col min="15365" max="15366" width="1.140625" style="129" customWidth="1"/>
    <col min="15367" max="15367" width="1.42578125" style="129" customWidth="1"/>
    <col min="15368" max="15368" width="9.42578125" style="129" customWidth="1"/>
    <col min="15369" max="15369" width="2.7109375" style="129" customWidth="1"/>
    <col min="15370" max="15372" width="1.140625" style="129" customWidth="1"/>
    <col min="15373" max="15373" width="4" style="129" customWidth="1"/>
    <col min="15374" max="15374" width="1.7109375" style="129" customWidth="1"/>
    <col min="15375" max="15375" width="3" style="129" customWidth="1"/>
    <col min="15376" max="15376" width="7.28515625" style="129" customWidth="1"/>
    <col min="15377" max="15377" width="18.28515625" style="129" customWidth="1"/>
    <col min="15378" max="15378" width="1.140625" style="129" customWidth="1"/>
    <col min="15379" max="15379" width="5.7109375" style="129" customWidth="1"/>
    <col min="15380" max="15380" width="1.140625" style="129" customWidth="1"/>
    <col min="15381" max="15382" width="2.28515625" style="129" customWidth="1"/>
    <col min="15383" max="15383" width="1.5703125" style="129" customWidth="1"/>
    <col min="15384" max="15384" width="1.140625" style="129" customWidth="1"/>
    <col min="15385" max="15385" width="5.140625" style="129" customWidth="1"/>
    <col min="15386" max="15387" width="1.140625" style="129" customWidth="1"/>
    <col min="15388" max="15388" width="1.5703125" style="129" customWidth="1"/>
    <col min="15389" max="15389" width="1.28515625" style="129" customWidth="1"/>
    <col min="15390" max="15390" width="1.140625" style="129" customWidth="1"/>
    <col min="15391" max="15391" width="1.28515625" style="129" customWidth="1"/>
    <col min="15392" max="15392" width="2.140625" style="129" customWidth="1"/>
    <col min="15393" max="15393" width="1.42578125" style="129" customWidth="1"/>
    <col min="15394" max="15394" width="1.5703125" style="129" customWidth="1"/>
    <col min="15395" max="15395" width="1.28515625" style="129" customWidth="1"/>
    <col min="15396" max="15396" width="3.140625" style="129" customWidth="1"/>
    <col min="15397" max="15397" width="1.7109375" style="129" customWidth="1"/>
    <col min="15398" max="15398" width="1.140625" style="129" customWidth="1"/>
    <col min="15399" max="15616" width="6.85546875" style="129" customWidth="1"/>
    <col min="15617" max="15617" width="2.28515625" style="129" customWidth="1"/>
    <col min="15618" max="15618" width="1.140625" style="129" customWidth="1"/>
    <col min="15619" max="15619" width="7.42578125" style="129" customWidth="1"/>
    <col min="15620" max="15620" width="1.7109375" style="129" customWidth="1"/>
    <col min="15621" max="15622" width="1.140625" style="129" customWidth="1"/>
    <col min="15623" max="15623" width="1.42578125" style="129" customWidth="1"/>
    <col min="15624" max="15624" width="9.42578125" style="129" customWidth="1"/>
    <col min="15625" max="15625" width="2.7109375" style="129" customWidth="1"/>
    <col min="15626" max="15628" width="1.140625" style="129" customWidth="1"/>
    <col min="15629" max="15629" width="4" style="129" customWidth="1"/>
    <col min="15630" max="15630" width="1.7109375" style="129" customWidth="1"/>
    <col min="15631" max="15631" width="3" style="129" customWidth="1"/>
    <col min="15632" max="15632" width="7.28515625" style="129" customWidth="1"/>
    <col min="15633" max="15633" width="18.28515625" style="129" customWidth="1"/>
    <col min="15634" max="15634" width="1.140625" style="129" customWidth="1"/>
    <col min="15635" max="15635" width="5.7109375" style="129" customWidth="1"/>
    <col min="15636" max="15636" width="1.140625" style="129" customWidth="1"/>
    <col min="15637" max="15638" width="2.28515625" style="129" customWidth="1"/>
    <col min="15639" max="15639" width="1.5703125" style="129" customWidth="1"/>
    <col min="15640" max="15640" width="1.140625" style="129" customWidth="1"/>
    <col min="15641" max="15641" width="5.140625" style="129" customWidth="1"/>
    <col min="15642" max="15643" width="1.140625" style="129" customWidth="1"/>
    <col min="15644" max="15644" width="1.5703125" style="129" customWidth="1"/>
    <col min="15645" max="15645" width="1.28515625" style="129" customWidth="1"/>
    <col min="15646" max="15646" width="1.140625" style="129" customWidth="1"/>
    <col min="15647" max="15647" width="1.28515625" style="129" customWidth="1"/>
    <col min="15648" max="15648" width="2.140625" style="129" customWidth="1"/>
    <col min="15649" max="15649" width="1.42578125" style="129" customWidth="1"/>
    <col min="15650" max="15650" width="1.5703125" style="129" customWidth="1"/>
    <col min="15651" max="15651" width="1.28515625" style="129" customWidth="1"/>
    <col min="15652" max="15652" width="3.140625" style="129" customWidth="1"/>
    <col min="15653" max="15653" width="1.7109375" style="129" customWidth="1"/>
    <col min="15654" max="15654" width="1.140625" style="129" customWidth="1"/>
    <col min="15655" max="15872" width="6.85546875" style="129" customWidth="1"/>
    <col min="15873" max="15873" width="2.28515625" style="129" customWidth="1"/>
    <col min="15874" max="15874" width="1.140625" style="129" customWidth="1"/>
    <col min="15875" max="15875" width="7.42578125" style="129" customWidth="1"/>
    <col min="15876" max="15876" width="1.7109375" style="129" customWidth="1"/>
    <col min="15877" max="15878" width="1.140625" style="129" customWidth="1"/>
    <col min="15879" max="15879" width="1.42578125" style="129" customWidth="1"/>
    <col min="15880" max="15880" width="9.42578125" style="129" customWidth="1"/>
    <col min="15881" max="15881" width="2.7109375" style="129" customWidth="1"/>
    <col min="15882" max="15884" width="1.140625" style="129" customWidth="1"/>
    <col min="15885" max="15885" width="4" style="129" customWidth="1"/>
    <col min="15886" max="15886" width="1.7109375" style="129" customWidth="1"/>
    <col min="15887" max="15887" width="3" style="129" customWidth="1"/>
    <col min="15888" max="15888" width="7.28515625" style="129" customWidth="1"/>
    <col min="15889" max="15889" width="18.28515625" style="129" customWidth="1"/>
    <col min="15890" max="15890" width="1.140625" style="129" customWidth="1"/>
    <col min="15891" max="15891" width="5.7109375" style="129" customWidth="1"/>
    <col min="15892" max="15892" width="1.140625" style="129" customWidth="1"/>
    <col min="15893" max="15894" width="2.28515625" style="129" customWidth="1"/>
    <col min="15895" max="15895" width="1.5703125" style="129" customWidth="1"/>
    <col min="15896" max="15896" width="1.140625" style="129" customWidth="1"/>
    <col min="15897" max="15897" width="5.140625" style="129" customWidth="1"/>
    <col min="15898" max="15899" width="1.140625" style="129" customWidth="1"/>
    <col min="15900" max="15900" width="1.5703125" style="129" customWidth="1"/>
    <col min="15901" max="15901" width="1.28515625" style="129" customWidth="1"/>
    <col min="15902" max="15902" width="1.140625" style="129" customWidth="1"/>
    <col min="15903" max="15903" width="1.28515625" style="129" customWidth="1"/>
    <col min="15904" max="15904" width="2.140625" style="129" customWidth="1"/>
    <col min="15905" max="15905" width="1.42578125" style="129" customWidth="1"/>
    <col min="15906" max="15906" width="1.5703125" style="129" customWidth="1"/>
    <col min="15907" max="15907" width="1.28515625" style="129" customWidth="1"/>
    <col min="15908" max="15908" width="3.140625" style="129" customWidth="1"/>
    <col min="15909" max="15909" width="1.7109375" style="129" customWidth="1"/>
    <col min="15910" max="15910" width="1.140625" style="129" customWidth="1"/>
    <col min="15911" max="16128" width="6.85546875" style="129" customWidth="1"/>
    <col min="16129" max="16129" width="2.28515625" style="129" customWidth="1"/>
    <col min="16130" max="16130" width="1.140625" style="129" customWidth="1"/>
    <col min="16131" max="16131" width="7.42578125" style="129" customWidth="1"/>
    <col min="16132" max="16132" width="1.7109375" style="129" customWidth="1"/>
    <col min="16133" max="16134" width="1.140625" style="129" customWidth="1"/>
    <col min="16135" max="16135" width="1.42578125" style="129" customWidth="1"/>
    <col min="16136" max="16136" width="9.42578125" style="129" customWidth="1"/>
    <col min="16137" max="16137" width="2.7109375" style="129" customWidth="1"/>
    <col min="16138" max="16140" width="1.140625" style="129" customWidth="1"/>
    <col min="16141" max="16141" width="4" style="129" customWidth="1"/>
    <col min="16142" max="16142" width="1.7109375" style="129" customWidth="1"/>
    <col min="16143" max="16143" width="3" style="129" customWidth="1"/>
    <col min="16144" max="16144" width="7.28515625" style="129" customWidth="1"/>
    <col min="16145" max="16145" width="18.28515625" style="129" customWidth="1"/>
    <col min="16146" max="16146" width="1.140625" style="129" customWidth="1"/>
    <col min="16147" max="16147" width="5.7109375" style="129" customWidth="1"/>
    <col min="16148" max="16148" width="1.140625" style="129" customWidth="1"/>
    <col min="16149" max="16150" width="2.28515625" style="129" customWidth="1"/>
    <col min="16151" max="16151" width="1.5703125" style="129" customWidth="1"/>
    <col min="16152" max="16152" width="1.140625" style="129" customWidth="1"/>
    <col min="16153" max="16153" width="5.140625" style="129" customWidth="1"/>
    <col min="16154" max="16155" width="1.140625" style="129" customWidth="1"/>
    <col min="16156" max="16156" width="1.5703125" style="129" customWidth="1"/>
    <col min="16157" max="16157" width="1.28515625" style="129" customWidth="1"/>
    <col min="16158" max="16158" width="1.140625" style="129" customWidth="1"/>
    <col min="16159" max="16159" width="1.28515625" style="129" customWidth="1"/>
    <col min="16160" max="16160" width="2.140625" style="129" customWidth="1"/>
    <col min="16161" max="16161" width="1.42578125" style="129" customWidth="1"/>
    <col min="16162" max="16162" width="1.5703125" style="129" customWidth="1"/>
    <col min="16163" max="16163" width="1.28515625" style="129" customWidth="1"/>
    <col min="16164" max="16164" width="3.140625" style="129" customWidth="1"/>
    <col min="16165" max="16165" width="1.7109375" style="129" customWidth="1"/>
    <col min="16166" max="16166" width="1.140625" style="129" customWidth="1"/>
    <col min="16167" max="16384" width="6.85546875" style="129" customWidth="1"/>
  </cols>
  <sheetData>
    <row r="1" spans="2:37" ht="12" customHeight="1" x14ac:dyDescent="0.25"/>
    <row r="2" spans="2:37" ht="6.75" customHeight="1" x14ac:dyDescent="0.25">
      <c r="C2" s="285" t="s">
        <v>697</v>
      </c>
      <c r="D2" s="285"/>
      <c r="E2" s="285"/>
      <c r="F2" s="285"/>
      <c r="G2" s="285"/>
      <c r="H2" s="285"/>
      <c r="I2" s="285"/>
      <c r="J2" s="285"/>
      <c r="K2" s="285"/>
      <c r="L2" s="285"/>
      <c r="M2" s="285"/>
      <c r="N2" s="285"/>
      <c r="O2" s="285"/>
      <c r="P2" s="285"/>
      <c r="Q2" s="285"/>
      <c r="R2" s="285"/>
      <c r="S2" s="285"/>
      <c r="T2" s="285"/>
      <c r="U2" s="285"/>
      <c r="V2" s="285"/>
    </row>
    <row r="3" spans="2:37" ht="6.75" customHeight="1" x14ac:dyDescent="0.25">
      <c r="C3" s="285"/>
      <c r="D3" s="285"/>
      <c r="E3" s="285"/>
      <c r="F3" s="285"/>
      <c r="G3" s="285"/>
      <c r="H3" s="285"/>
      <c r="I3" s="285"/>
      <c r="J3" s="285"/>
      <c r="K3" s="285"/>
      <c r="L3" s="285"/>
      <c r="M3" s="285"/>
      <c r="N3" s="285"/>
      <c r="O3" s="285"/>
      <c r="P3" s="285"/>
      <c r="Q3" s="285"/>
      <c r="R3" s="285"/>
      <c r="S3" s="285"/>
      <c r="T3" s="285"/>
      <c r="U3" s="285"/>
      <c r="V3" s="285"/>
      <c r="Y3" s="291" t="s">
        <v>604</v>
      </c>
      <c r="Z3" s="291"/>
      <c r="AA3" s="291"/>
      <c r="AB3" s="291"/>
      <c r="AC3" s="291"/>
      <c r="AE3" s="234">
        <v>1</v>
      </c>
      <c r="AF3" s="234"/>
      <c r="AG3" s="321" t="s">
        <v>605</v>
      </c>
      <c r="AH3" s="321"/>
      <c r="AJ3" s="234">
        <v>3</v>
      </c>
    </row>
    <row r="4" spans="2:37" ht="6.75" customHeight="1" x14ac:dyDescent="0.25">
      <c r="C4" s="285"/>
      <c r="D4" s="285"/>
      <c r="E4" s="285"/>
      <c r="F4" s="285"/>
      <c r="G4" s="285"/>
      <c r="H4" s="285"/>
      <c r="I4" s="285"/>
      <c r="J4" s="285"/>
      <c r="K4" s="285"/>
      <c r="L4" s="285"/>
      <c r="M4" s="285"/>
      <c r="N4" s="285"/>
      <c r="O4" s="285"/>
      <c r="P4" s="285"/>
      <c r="Q4" s="285"/>
      <c r="R4" s="285"/>
      <c r="S4" s="285"/>
      <c r="T4" s="285"/>
      <c r="U4" s="285"/>
      <c r="V4" s="285"/>
      <c r="Y4" s="291"/>
      <c r="Z4" s="291"/>
      <c r="AA4" s="291"/>
      <c r="AB4" s="291"/>
      <c r="AC4" s="291"/>
      <c r="AE4" s="234"/>
      <c r="AF4" s="234"/>
      <c r="AG4" s="321"/>
      <c r="AH4" s="321"/>
      <c r="AJ4" s="234"/>
    </row>
    <row r="5" spans="2:37" ht="6.75" customHeight="1" x14ac:dyDescent="0.25">
      <c r="C5" s="285"/>
      <c r="D5" s="285"/>
      <c r="E5" s="285"/>
      <c r="F5" s="285"/>
      <c r="G5" s="285"/>
      <c r="H5" s="285"/>
      <c r="I5" s="285"/>
      <c r="J5" s="285"/>
      <c r="K5" s="285"/>
      <c r="L5" s="285"/>
      <c r="M5" s="285"/>
      <c r="N5" s="285"/>
      <c r="O5" s="285"/>
      <c r="P5" s="285"/>
      <c r="Q5" s="285"/>
      <c r="R5" s="285"/>
      <c r="S5" s="285"/>
      <c r="T5" s="285"/>
      <c r="U5" s="285"/>
      <c r="V5" s="285"/>
    </row>
    <row r="6" spans="2:37" ht="13.5" customHeight="1" x14ac:dyDescent="0.25">
      <c r="C6" s="285"/>
      <c r="D6" s="285"/>
      <c r="E6" s="285"/>
      <c r="F6" s="285"/>
      <c r="G6" s="285"/>
      <c r="H6" s="285"/>
      <c r="I6" s="285"/>
      <c r="J6" s="285"/>
      <c r="K6" s="285"/>
      <c r="L6" s="285"/>
      <c r="M6" s="285"/>
      <c r="N6" s="285"/>
      <c r="O6" s="285"/>
      <c r="P6" s="285"/>
      <c r="Q6" s="285"/>
      <c r="R6" s="285"/>
      <c r="S6" s="285"/>
      <c r="T6" s="285"/>
      <c r="U6" s="285"/>
      <c r="V6" s="285"/>
      <c r="Y6" s="291" t="s">
        <v>606</v>
      </c>
      <c r="Z6" s="291"/>
      <c r="AA6" s="291"/>
      <c r="AB6" s="291"/>
      <c r="AC6" s="291"/>
      <c r="AE6" s="292">
        <v>44964</v>
      </c>
      <c r="AF6" s="292"/>
      <c r="AG6" s="292"/>
      <c r="AH6" s="292"/>
      <c r="AI6" s="292"/>
      <c r="AJ6" s="292"/>
      <c r="AK6" s="292"/>
    </row>
    <row r="7" spans="2:37" ht="6.75" customHeight="1" x14ac:dyDescent="0.25">
      <c r="C7" s="285"/>
      <c r="D7" s="285"/>
      <c r="E7" s="285"/>
      <c r="F7" s="285"/>
      <c r="G7" s="285"/>
      <c r="H7" s="285"/>
      <c r="I7" s="285"/>
      <c r="J7" s="285"/>
      <c r="K7" s="285"/>
      <c r="L7" s="285"/>
      <c r="M7" s="285"/>
      <c r="N7" s="285"/>
      <c r="O7" s="285"/>
      <c r="P7" s="285"/>
      <c r="Q7" s="285"/>
      <c r="R7" s="285"/>
      <c r="S7" s="285"/>
      <c r="T7" s="285"/>
      <c r="U7" s="285"/>
      <c r="V7" s="285"/>
    </row>
    <row r="8" spans="2:37" ht="13.5" customHeight="1" x14ac:dyDescent="0.25">
      <c r="C8" s="285"/>
      <c r="D8" s="285"/>
      <c r="E8" s="285"/>
      <c r="F8" s="285"/>
      <c r="G8" s="285"/>
      <c r="H8" s="285"/>
      <c r="I8" s="285"/>
      <c r="J8" s="285"/>
      <c r="K8" s="285"/>
      <c r="L8" s="285"/>
      <c r="M8" s="285"/>
      <c r="N8" s="285"/>
      <c r="O8" s="285"/>
      <c r="P8" s="285"/>
      <c r="Q8" s="285"/>
      <c r="R8" s="285"/>
      <c r="S8" s="285"/>
      <c r="T8" s="285"/>
      <c r="U8" s="285"/>
      <c r="V8" s="285"/>
      <c r="Y8" s="291" t="s">
        <v>607</v>
      </c>
      <c r="Z8" s="291"/>
      <c r="AA8" s="291"/>
      <c r="AB8" s="291"/>
      <c r="AC8" s="291"/>
      <c r="AD8" s="293">
        <v>0.62664351851851852</v>
      </c>
      <c r="AE8" s="293"/>
      <c r="AF8" s="293"/>
      <c r="AG8" s="293"/>
      <c r="AH8" s="293"/>
      <c r="AI8" s="293"/>
      <c r="AJ8" s="293"/>
    </row>
    <row r="9" spans="2:37" ht="6.75" customHeight="1" x14ac:dyDescent="0.25">
      <c r="C9" s="285"/>
      <c r="D9" s="285"/>
      <c r="E9" s="285"/>
      <c r="F9" s="285"/>
      <c r="G9" s="285"/>
      <c r="H9" s="285"/>
      <c r="I9" s="285"/>
      <c r="J9" s="285"/>
      <c r="K9" s="285"/>
      <c r="L9" s="285"/>
      <c r="M9" s="285"/>
      <c r="N9" s="285"/>
      <c r="O9" s="285"/>
      <c r="P9" s="285"/>
      <c r="Q9" s="285"/>
      <c r="R9" s="285"/>
      <c r="S9" s="285"/>
      <c r="T9" s="285"/>
      <c r="U9" s="285"/>
      <c r="V9" s="285"/>
      <c r="Y9" s="291" t="s">
        <v>698</v>
      </c>
      <c r="Z9" s="291"/>
      <c r="AA9" s="291"/>
      <c r="AB9" s="291"/>
      <c r="AC9" s="291"/>
      <c r="AD9" s="291"/>
      <c r="AE9" s="291"/>
      <c r="AF9" s="291"/>
      <c r="AG9" s="291"/>
      <c r="AH9" s="291"/>
      <c r="AI9" s="291"/>
      <c r="AJ9" s="291"/>
    </row>
    <row r="10" spans="2:37" ht="6" customHeight="1" x14ac:dyDescent="0.25">
      <c r="Y10" s="291"/>
      <c r="Z10" s="291"/>
      <c r="AA10" s="291"/>
      <c r="AB10" s="291"/>
      <c r="AC10" s="291"/>
      <c r="AD10" s="291"/>
      <c r="AE10" s="291"/>
      <c r="AF10" s="291"/>
      <c r="AG10" s="291"/>
      <c r="AH10" s="291"/>
      <c r="AI10" s="291"/>
      <c r="AJ10" s="291"/>
    </row>
    <row r="12" spans="2:37" ht="13.5" customHeight="1" x14ac:dyDescent="0.25">
      <c r="C12" s="277" t="s">
        <v>610</v>
      </c>
      <c r="D12" s="277"/>
      <c r="E12" s="277"/>
      <c r="H12" s="289" t="s">
        <v>856</v>
      </c>
      <c r="I12" s="289"/>
      <c r="J12" s="289"/>
      <c r="K12" s="289"/>
      <c r="L12" s="289"/>
      <c r="M12" s="289"/>
      <c r="N12" s="289"/>
      <c r="O12" s="289"/>
    </row>
    <row r="13" spans="2:37" x14ac:dyDescent="0.25">
      <c r="C13" s="277" t="s">
        <v>611</v>
      </c>
      <c r="D13" s="277"/>
      <c r="E13" s="277"/>
      <c r="H13" s="155" t="s">
        <v>860</v>
      </c>
      <c r="J13" s="154" t="s">
        <v>612</v>
      </c>
      <c r="L13" s="289" t="s">
        <v>860</v>
      </c>
      <c r="M13" s="289"/>
      <c r="N13" s="289"/>
      <c r="O13" s="289"/>
      <c r="P13" s="289"/>
    </row>
    <row r="14" spans="2:37" ht="6.75" customHeight="1" x14ac:dyDescent="0.25"/>
    <row r="15" spans="2:37" x14ac:dyDescent="0.25">
      <c r="B15" s="277" t="s">
        <v>699</v>
      </c>
      <c r="C15" s="277"/>
      <c r="D15" s="277"/>
      <c r="E15" s="277"/>
      <c r="F15" s="277"/>
      <c r="G15" s="277"/>
      <c r="H15" s="277"/>
      <c r="I15" s="277"/>
      <c r="J15" s="277"/>
      <c r="K15" s="277"/>
      <c r="L15" s="277"/>
      <c r="M15" s="277"/>
      <c r="N15" s="277"/>
    </row>
    <row r="16" spans="2:37" ht="6.75" customHeight="1" x14ac:dyDescent="0.25"/>
    <row r="17" spans="2:37" ht="14.25" customHeight="1" x14ac:dyDescent="0.25">
      <c r="B17" s="277" t="s">
        <v>57</v>
      </c>
      <c r="C17" s="277"/>
      <c r="D17" s="277"/>
      <c r="G17" s="277" t="s">
        <v>56</v>
      </c>
      <c r="H17" s="277"/>
      <c r="I17" s="277"/>
      <c r="J17" s="277"/>
      <c r="K17" s="277"/>
      <c r="L17" s="277"/>
      <c r="M17" s="277"/>
      <c r="S17" s="284" t="s">
        <v>700</v>
      </c>
      <c r="T17" s="284"/>
      <c r="U17" s="284"/>
      <c r="V17" s="284"/>
      <c r="W17" s="284"/>
      <c r="X17" s="284"/>
      <c r="Y17" s="284"/>
      <c r="AC17" s="284" t="s">
        <v>701</v>
      </c>
      <c r="AD17" s="284"/>
      <c r="AE17" s="284"/>
      <c r="AF17" s="284"/>
      <c r="AG17" s="284"/>
      <c r="AH17" s="284"/>
      <c r="AI17" s="284"/>
      <c r="AJ17" s="284"/>
      <c r="AK17" s="284"/>
    </row>
    <row r="18" spans="2:37" ht="11.25" customHeight="1" x14ac:dyDescent="0.25"/>
    <row r="19" spans="2:37" ht="12" customHeight="1" x14ac:dyDescent="0.25"/>
    <row r="20" spans="2:37" ht="13.5" customHeight="1" x14ac:dyDescent="0.25">
      <c r="B20" s="283" t="s">
        <v>702</v>
      </c>
      <c r="C20" s="283"/>
      <c r="D20" s="283"/>
      <c r="E20" s="283"/>
      <c r="F20" s="283"/>
      <c r="G20" s="283"/>
      <c r="H20" s="283"/>
      <c r="I20" s="283"/>
      <c r="J20" s="283"/>
      <c r="K20" s="283"/>
      <c r="L20" s="283"/>
      <c r="M20" s="283"/>
      <c r="N20" s="283"/>
      <c r="O20" s="283"/>
      <c r="P20" s="283"/>
      <c r="Q20" s="283"/>
      <c r="R20" s="283"/>
      <c r="S20" s="283"/>
      <c r="T20" s="283"/>
      <c r="U20" s="283"/>
      <c r="V20" s="283"/>
      <c r="W20" s="283"/>
      <c r="X20" s="283"/>
      <c r="Y20" s="283"/>
      <c r="Z20" s="283"/>
      <c r="AA20" s="283"/>
      <c r="AB20" s="283"/>
      <c r="AC20" s="283"/>
      <c r="AD20" s="283"/>
      <c r="AE20" s="283"/>
      <c r="AF20" s="283"/>
      <c r="AG20" s="283"/>
      <c r="AH20" s="283"/>
      <c r="AI20" s="283"/>
      <c r="AJ20" s="283"/>
      <c r="AK20" s="283"/>
    </row>
    <row r="21" spans="2:37" ht="5.25" customHeight="1" x14ac:dyDescent="0.25"/>
    <row r="22" spans="2:37" ht="13.5" customHeight="1" x14ac:dyDescent="0.25">
      <c r="B22" s="314" t="s">
        <v>591</v>
      </c>
      <c r="C22" s="314"/>
      <c r="D22" s="314"/>
      <c r="E22" s="314"/>
      <c r="G22" s="315" t="s">
        <v>592</v>
      </c>
      <c r="H22" s="315"/>
      <c r="I22" s="315"/>
      <c r="J22" s="315"/>
      <c r="K22" s="315"/>
      <c r="L22" s="315"/>
      <c r="M22" s="315"/>
      <c r="N22" s="315"/>
      <c r="O22" s="315"/>
      <c r="P22" s="315"/>
      <c r="Q22" s="315"/>
      <c r="U22" s="316">
        <v>24</v>
      </c>
      <c r="V22" s="316"/>
      <c r="W22" s="316"/>
      <c r="X22" s="316"/>
      <c r="Y22" s="316"/>
      <c r="Z22" s="316"/>
      <c r="AB22" s="317">
        <v>169021.25</v>
      </c>
      <c r="AC22" s="317"/>
      <c r="AD22" s="317"/>
      <c r="AE22" s="317"/>
      <c r="AF22" s="317"/>
      <c r="AG22" s="317"/>
      <c r="AH22" s="317"/>
      <c r="AI22" s="317"/>
      <c r="AJ22" s="317"/>
      <c r="AK22" s="317"/>
    </row>
    <row r="23" spans="2:37" ht="13.5" customHeight="1" x14ac:dyDescent="0.25">
      <c r="B23" s="314" t="s">
        <v>596</v>
      </c>
      <c r="C23" s="314"/>
      <c r="D23" s="314"/>
      <c r="E23" s="314"/>
      <c r="G23" s="315" t="s">
        <v>597</v>
      </c>
      <c r="H23" s="315"/>
      <c r="I23" s="315"/>
      <c r="J23" s="315"/>
      <c r="K23" s="315"/>
      <c r="L23" s="315"/>
      <c r="M23" s="315"/>
      <c r="N23" s="315"/>
      <c r="O23" s="315"/>
      <c r="P23" s="315"/>
      <c r="Q23" s="315"/>
      <c r="U23" s="316">
        <v>29</v>
      </c>
      <c r="V23" s="316"/>
      <c r="W23" s="316"/>
      <c r="X23" s="316"/>
      <c r="Y23" s="316"/>
      <c r="Z23" s="316"/>
      <c r="AB23" s="317">
        <v>131777.51999999999</v>
      </c>
      <c r="AC23" s="317"/>
      <c r="AD23" s="317"/>
      <c r="AE23" s="317"/>
      <c r="AF23" s="317"/>
      <c r="AG23" s="317"/>
      <c r="AH23" s="317"/>
      <c r="AI23" s="317"/>
      <c r="AJ23" s="317"/>
      <c r="AK23" s="317"/>
    </row>
    <row r="24" spans="2:37" ht="13.5" customHeight="1" x14ac:dyDescent="0.25">
      <c r="B24" s="314" t="s">
        <v>1058</v>
      </c>
      <c r="C24" s="314"/>
      <c r="D24" s="314"/>
      <c r="E24" s="314"/>
      <c r="G24" s="315" t="s">
        <v>1059</v>
      </c>
      <c r="H24" s="315"/>
      <c r="I24" s="315"/>
      <c r="J24" s="315"/>
      <c r="K24" s="315"/>
      <c r="L24" s="315"/>
      <c r="M24" s="315"/>
      <c r="N24" s="315"/>
      <c r="O24" s="315"/>
      <c r="P24" s="315"/>
      <c r="Q24" s="315"/>
      <c r="U24" s="316">
        <v>1</v>
      </c>
      <c r="V24" s="316"/>
      <c r="W24" s="316"/>
      <c r="X24" s="316"/>
      <c r="Y24" s="316"/>
      <c r="Z24" s="316"/>
      <c r="AB24" s="317">
        <v>89414</v>
      </c>
      <c r="AC24" s="317"/>
      <c r="AD24" s="317"/>
      <c r="AE24" s="317"/>
      <c r="AF24" s="317"/>
      <c r="AG24" s="317"/>
      <c r="AH24" s="317"/>
      <c r="AI24" s="317"/>
      <c r="AJ24" s="317"/>
      <c r="AK24" s="317"/>
    </row>
    <row r="25" spans="2:37" ht="13.5" customHeight="1" x14ac:dyDescent="0.25">
      <c r="B25" s="314" t="s">
        <v>1063</v>
      </c>
      <c r="C25" s="314"/>
      <c r="D25" s="314"/>
      <c r="E25" s="314"/>
      <c r="G25" s="315" t="s">
        <v>1064</v>
      </c>
      <c r="H25" s="315"/>
      <c r="I25" s="315"/>
      <c r="J25" s="315"/>
      <c r="K25" s="315"/>
      <c r="L25" s="315"/>
      <c r="M25" s="315"/>
      <c r="N25" s="315"/>
      <c r="O25" s="315"/>
      <c r="P25" s="315"/>
      <c r="Q25" s="315"/>
      <c r="U25" s="316">
        <v>1</v>
      </c>
      <c r="V25" s="316"/>
      <c r="W25" s="316"/>
      <c r="X25" s="316"/>
      <c r="Y25" s="316"/>
      <c r="Z25" s="316"/>
      <c r="AB25" s="317">
        <v>85170</v>
      </c>
      <c r="AC25" s="317"/>
      <c r="AD25" s="317"/>
      <c r="AE25" s="317"/>
      <c r="AF25" s="317"/>
      <c r="AG25" s="317"/>
      <c r="AH25" s="317"/>
      <c r="AI25" s="317"/>
      <c r="AJ25" s="317"/>
      <c r="AK25" s="317"/>
    </row>
    <row r="26" spans="2:37" ht="13.5" customHeight="1" x14ac:dyDescent="0.25">
      <c r="B26" s="314" t="s">
        <v>636</v>
      </c>
      <c r="C26" s="314"/>
      <c r="D26" s="314"/>
      <c r="E26" s="314"/>
      <c r="G26" s="315" t="s">
        <v>637</v>
      </c>
      <c r="H26" s="315"/>
      <c r="I26" s="315"/>
      <c r="J26" s="315"/>
      <c r="K26" s="315"/>
      <c r="L26" s="315"/>
      <c r="M26" s="315"/>
      <c r="N26" s="315"/>
      <c r="O26" s="315"/>
      <c r="P26" s="315"/>
      <c r="Q26" s="315"/>
      <c r="U26" s="316">
        <v>15</v>
      </c>
      <c r="V26" s="316"/>
      <c r="W26" s="316"/>
      <c r="X26" s="316"/>
      <c r="Y26" s="316"/>
      <c r="Z26" s="316"/>
      <c r="AB26" s="317">
        <v>55352.6</v>
      </c>
      <c r="AC26" s="317"/>
      <c r="AD26" s="317"/>
      <c r="AE26" s="317"/>
      <c r="AF26" s="317"/>
      <c r="AG26" s="317"/>
      <c r="AH26" s="317"/>
      <c r="AI26" s="317"/>
      <c r="AJ26" s="317"/>
      <c r="AK26" s="317"/>
    </row>
    <row r="27" spans="2:37" ht="13.5" customHeight="1" x14ac:dyDescent="0.25">
      <c r="B27" s="314" t="s">
        <v>801</v>
      </c>
      <c r="C27" s="314"/>
      <c r="D27" s="314"/>
      <c r="E27" s="314"/>
      <c r="G27" s="315" t="s">
        <v>802</v>
      </c>
      <c r="H27" s="315"/>
      <c r="I27" s="315"/>
      <c r="J27" s="315"/>
      <c r="K27" s="315"/>
      <c r="L27" s="315"/>
      <c r="M27" s="315"/>
      <c r="N27" s="315"/>
      <c r="O27" s="315"/>
      <c r="P27" s="315"/>
      <c r="Q27" s="315"/>
      <c r="U27" s="316">
        <v>1</v>
      </c>
      <c r="V27" s="316"/>
      <c r="W27" s="316"/>
      <c r="X27" s="316"/>
      <c r="Y27" s="316"/>
      <c r="Z27" s="316"/>
      <c r="AB27" s="317">
        <v>39690</v>
      </c>
      <c r="AC27" s="317"/>
      <c r="AD27" s="317"/>
      <c r="AE27" s="317"/>
      <c r="AF27" s="317"/>
      <c r="AG27" s="317"/>
      <c r="AH27" s="317"/>
      <c r="AI27" s="317"/>
      <c r="AJ27" s="317"/>
      <c r="AK27" s="317"/>
    </row>
    <row r="28" spans="2:37" ht="13.5" customHeight="1" x14ac:dyDescent="0.25">
      <c r="B28" s="314" t="s">
        <v>658</v>
      </c>
      <c r="C28" s="314"/>
      <c r="D28" s="314"/>
      <c r="E28" s="314"/>
      <c r="G28" s="315" t="s">
        <v>659</v>
      </c>
      <c r="H28" s="315"/>
      <c r="I28" s="315"/>
      <c r="J28" s="315"/>
      <c r="K28" s="315"/>
      <c r="L28" s="315"/>
      <c r="M28" s="315"/>
      <c r="N28" s="315"/>
      <c r="O28" s="315"/>
      <c r="P28" s="315"/>
      <c r="Q28" s="315"/>
      <c r="U28" s="316">
        <v>2</v>
      </c>
      <c r="V28" s="316"/>
      <c r="W28" s="316"/>
      <c r="X28" s="316"/>
      <c r="Y28" s="316"/>
      <c r="Z28" s="316"/>
      <c r="AB28" s="317">
        <v>38166.660000000003</v>
      </c>
      <c r="AC28" s="317"/>
      <c r="AD28" s="317"/>
      <c r="AE28" s="317"/>
      <c r="AF28" s="317"/>
      <c r="AG28" s="317"/>
      <c r="AH28" s="317"/>
      <c r="AI28" s="317"/>
      <c r="AJ28" s="317"/>
      <c r="AK28" s="317"/>
    </row>
    <row r="29" spans="2:37" ht="13.5" customHeight="1" x14ac:dyDescent="0.25">
      <c r="B29" s="314" t="s">
        <v>1019</v>
      </c>
      <c r="C29" s="314"/>
      <c r="D29" s="314"/>
      <c r="E29" s="314"/>
      <c r="G29" s="315" t="s">
        <v>1020</v>
      </c>
      <c r="H29" s="315"/>
      <c r="I29" s="315"/>
      <c r="J29" s="315"/>
      <c r="K29" s="315"/>
      <c r="L29" s="315"/>
      <c r="M29" s="315"/>
      <c r="N29" s="315"/>
      <c r="O29" s="315"/>
      <c r="P29" s="315"/>
      <c r="Q29" s="315"/>
      <c r="U29" s="316">
        <v>1</v>
      </c>
      <c r="V29" s="316"/>
      <c r="W29" s="316"/>
      <c r="X29" s="316"/>
      <c r="Y29" s="316"/>
      <c r="Z29" s="316"/>
      <c r="AB29" s="317">
        <v>27670</v>
      </c>
      <c r="AC29" s="317"/>
      <c r="AD29" s="317"/>
      <c r="AE29" s="317"/>
      <c r="AF29" s="317"/>
      <c r="AG29" s="317"/>
      <c r="AH29" s="317"/>
      <c r="AI29" s="317"/>
      <c r="AJ29" s="317"/>
      <c r="AK29" s="317"/>
    </row>
    <row r="30" spans="2:37" ht="13.5" customHeight="1" x14ac:dyDescent="0.25">
      <c r="B30" s="314" t="s">
        <v>654</v>
      </c>
      <c r="C30" s="314"/>
      <c r="D30" s="314"/>
      <c r="E30" s="314"/>
      <c r="G30" s="315" t="s">
        <v>655</v>
      </c>
      <c r="H30" s="315"/>
      <c r="I30" s="315"/>
      <c r="J30" s="315"/>
      <c r="K30" s="315"/>
      <c r="L30" s="315"/>
      <c r="M30" s="315"/>
      <c r="N30" s="315"/>
      <c r="O30" s="315"/>
      <c r="P30" s="315"/>
      <c r="Q30" s="315"/>
      <c r="U30" s="316">
        <v>2</v>
      </c>
      <c r="V30" s="316"/>
      <c r="W30" s="316"/>
      <c r="X30" s="316"/>
      <c r="Y30" s="316"/>
      <c r="Z30" s="316"/>
      <c r="AB30" s="317">
        <v>23600</v>
      </c>
      <c r="AC30" s="317"/>
      <c r="AD30" s="317"/>
      <c r="AE30" s="317"/>
      <c r="AF30" s="317"/>
      <c r="AG30" s="317"/>
      <c r="AH30" s="317"/>
      <c r="AI30" s="317"/>
      <c r="AJ30" s="317"/>
      <c r="AK30" s="317"/>
    </row>
    <row r="31" spans="2:37" ht="13.5" customHeight="1" x14ac:dyDescent="0.25">
      <c r="B31" s="314" t="s">
        <v>1053</v>
      </c>
      <c r="C31" s="314"/>
      <c r="D31" s="314"/>
      <c r="E31" s="314"/>
      <c r="G31" s="315" t="s">
        <v>1054</v>
      </c>
      <c r="H31" s="315"/>
      <c r="I31" s="315"/>
      <c r="J31" s="315"/>
      <c r="K31" s="315"/>
      <c r="L31" s="315"/>
      <c r="M31" s="315"/>
      <c r="N31" s="315"/>
      <c r="O31" s="315"/>
      <c r="P31" s="315"/>
      <c r="Q31" s="315"/>
      <c r="U31" s="316">
        <v>1</v>
      </c>
      <c r="V31" s="316"/>
      <c r="W31" s="316"/>
      <c r="X31" s="316"/>
      <c r="Y31" s="316"/>
      <c r="Z31" s="316"/>
      <c r="AB31" s="317">
        <v>18991.47</v>
      </c>
      <c r="AC31" s="317"/>
      <c r="AD31" s="317"/>
      <c r="AE31" s="317"/>
      <c r="AF31" s="317"/>
      <c r="AG31" s="317"/>
      <c r="AH31" s="317"/>
      <c r="AI31" s="317"/>
      <c r="AJ31" s="317"/>
      <c r="AK31" s="317"/>
    </row>
    <row r="32" spans="2:37" ht="13.5" customHeight="1" x14ac:dyDescent="0.25">
      <c r="B32" s="314" t="s">
        <v>666</v>
      </c>
      <c r="C32" s="314"/>
      <c r="D32" s="314"/>
      <c r="E32" s="314"/>
      <c r="G32" s="315" t="s">
        <v>667</v>
      </c>
      <c r="H32" s="315"/>
      <c r="I32" s="315"/>
      <c r="J32" s="315"/>
      <c r="K32" s="315"/>
      <c r="L32" s="315"/>
      <c r="M32" s="315"/>
      <c r="N32" s="315"/>
      <c r="O32" s="315"/>
      <c r="P32" s="315"/>
      <c r="Q32" s="315"/>
      <c r="U32" s="316">
        <v>4</v>
      </c>
      <c r="V32" s="316"/>
      <c r="W32" s="316"/>
      <c r="X32" s="316"/>
      <c r="Y32" s="316"/>
      <c r="Z32" s="316"/>
      <c r="AB32" s="317">
        <v>18826.04</v>
      </c>
      <c r="AC32" s="317"/>
      <c r="AD32" s="317"/>
      <c r="AE32" s="317"/>
      <c r="AF32" s="317"/>
      <c r="AG32" s="317"/>
      <c r="AH32" s="317"/>
      <c r="AI32" s="317"/>
      <c r="AJ32" s="317"/>
      <c r="AK32" s="317"/>
    </row>
    <row r="33" spans="2:37" ht="13.5" customHeight="1" x14ac:dyDescent="0.25">
      <c r="B33" s="314" t="s">
        <v>816</v>
      </c>
      <c r="C33" s="314"/>
      <c r="D33" s="314"/>
      <c r="E33" s="314"/>
      <c r="G33" s="315" t="s">
        <v>817</v>
      </c>
      <c r="H33" s="315"/>
      <c r="I33" s="315"/>
      <c r="J33" s="315"/>
      <c r="K33" s="315"/>
      <c r="L33" s="315"/>
      <c r="M33" s="315"/>
      <c r="N33" s="315"/>
      <c r="O33" s="315"/>
      <c r="P33" s="315"/>
      <c r="Q33" s="315"/>
      <c r="U33" s="316">
        <v>2</v>
      </c>
      <c r="V33" s="316"/>
      <c r="W33" s="316"/>
      <c r="X33" s="316"/>
      <c r="Y33" s="316"/>
      <c r="Z33" s="316"/>
      <c r="AB33" s="317">
        <v>15672.1</v>
      </c>
      <c r="AC33" s="317"/>
      <c r="AD33" s="317"/>
      <c r="AE33" s="317"/>
      <c r="AF33" s="317"/>
      <c r="AG33" s="317"/>
      <c r="AH33" s="317"/>
      <c r="AI33" s="317"/>
      <c r="AJ33" s="317"/>
      <c r="AK33" s="317"/>
    </row>
    <row r="34" spans="2:37" ht="13.5" customHeight="1" x14ac:dyDescent="0.25">
      <c r="B34" s="314" t="s">
        <v>1072</v>
      </c>
      <c r="C34" s="314"/>
      <c r="D34" s="314"/>
      <c r="E34" s="314"/>
      <c r="G34" s="315" t="s">
        <v>1073</v>
      </c>
      <c r="H34" s="315"/>
      <c r="I34" s="315"/>
      <c r="J34" s="315"/>
      <c r="K34" s="315"/>
      <c r="L34" s="315"/>
      <c r="M34" s="315"/>
      <c r="N34" s="315"/>
      <c r="O34" s="315"/>
      <c r="P34" s="315"/>
      <c r="Q34" s="315"/>
      <c r="U34" s="316">
        <v>1</v>
      </c>
      <c r="V34" s="316"/>
      <c r="W34" s="316"/>
      <c r="X34" s="316"/>
      <c r="Y34" s="316"/>
      <c r="Z34" s="316"/>
      <c r="AB34" s="317">
        <v>12536.14</v>
      </c>
      <c r="AC34" s="317"/>
      <c r="AD34" s="317"/>
      <c r="AE34" s="317"/>
      <c r="AF34" s="317"/>
      <c r="AG34" s="317"/>
      <c r="AH34" s="317"/>
      <c r="AI34" s="317"/>
      <c r="AJ34" s="317"/>
      <c r="AK34" s="317"/>
    </row>
    <row r="35" spans="2:37" ht="13.5" customHeight="1" x14ac:dyDescent="0.25">
      <c r="B35" s="314" t="s">
        <v>689</v>
      </c>
      <c r="C35" s="314"/>
      <c r="D35" s="314"/>
      <c r="E35" s="314"/>
      <c r="G35" s="315" t="s">
        <v>690</v>
      </c>
      <c r="H35" s="315"/>
      <c r="I35" s="315"/>
      <c r="J35" s="315"/>
      <c r="K35" s="315"/>
      <c r="L35" s="315"/>
      <c r="M35" s="315"/>
      <c r="N35" s="315"/>
      <c r="O35" s="315"/>
      <c r="P35" s="315"/>
      <c r="Q35" s="315"/>
      <c r="U35" s="316">
        <v>6</v>
      </c>
      <c r="V35" s="316"/>
      <c r="W35" s="316"/>
      <c r="X35" s="316"/>
      <c r="Y35" s="316"/>
      <c r="Z35" s="316"/>
      <c r="AB35" s="317">
        <v>12495.22</v>
      </c>
      <c r="AC35" s="317"/>
      <c r="AD35" s="317"/>
      <c r="AE35" s="317"/>
      <c r="AF35" s="317"/>
      <c r="AG35" s="317"/>
      <c r="AH35" s="317"/>
      <c r="AI35" s="317"/>
      <c r="AJ35" s="317"/>
      <c r="AK35" s="317"/>
    </row>
    <row r="36" spans="2:37" ht="13.5" customHeight="1" x14ac:dyDescent="0.25">
      <c r="B36" s="314" t="s">
        <v>598</v>
      </c>
      <c r="C36" s="314"/>
      <c r="D36" s="314"/>
      <c r="E36" s="314"/>
      <c r="G36" s="315" t="s">
        <v>599</v>
      </c>
      <c r="H36" s="315"/>
      <c r="I36" s="315"/>
      <c r="J36" s="315"/>
      <c r="K36" s="315"/>
      <c r="L36" s="315"/>
      <c r="M36" s="315"/>
      <c r="N36" s="315"/>
      <c r="O36" s="315"/>
      <c r="P36" s="315"/>
      <c r="Q36" s="315"/>
      <c r="U36" s="316">
        <v>2</v>
      </c>
      <c r="V36" s="316"/>
      <c r="W36" s="316"/>
      <c r="X36" s="316"/>
      <c r="Y36" s="316"/>
      <c r="Z36" s="316"/>
      <c r="AB36" s="317">
        <v>8350</v>
      </c>
      <c r="AC36" s="317"/>
      <c r="AD36" s="317"/>
      <c r="AE36" s="317"/>
      <c r="AF36" s="317"/>
      <c r="AG36" s="317"/>
      <c r="AH36" s="317"/>
      <c r="AI36" s="317"/>
      <c r="AJ36" s="317"/>
      <c r="AK36" s="317"/>
    </row>
    <row r="37" spans="2:37" ht="13.5" customHeight="1" x14ac:dyDescent="0.25">
      <c r="B37" s="314" t="s">
        <v>664</v>
      </c>
      <c r="C37" s="314"/>
      <c r="D37" s="314"/>
      <c r="E37" s="314"/>
      <c r="G37" s="315" t="s">
        <v>665</v>
      </c>
      <c r="H37" s="315"/>
      <c r="I37" s="315"/>
      <c r="J37" s="315"/>
      <c r="K37" s="315"/>
      <c r="L37" s="315"/>
      <c r="M37" s="315"/>
      <c r="N37" s="315"/>
      <c r="O37" s="315"/>
      <c r="P37" s="315"/>
      <c r="Q37" s="315"/>
      <c r="U37" s="316">
        <v>1</v>
      </c>
      <c r="V37" s="316"/>
      <c r="W37" s="316"/>
      <c r="X37" s="316"/>
      <c r="Y37" s="316"/>
      <c r="Z37" s="316"/>
      <c r="AB37" s="317">
        <v>6500</v>
      </c>
      <c r="AC37" s="317"/>
      <c r="AD37" s="317"/>
      <c r="AE37" s="317"/>
      <c r="AF37" s="317"/>
      <c r="AG37" s="317"/>
      <c r="AH37" s="317"/>
      <c r="AI37" s="317"/>
      <c r="AJ37" s="317"/>
      <c r="AK37" s="317"/>
    </row>
    <row r="38" spans="2:37" x14ac:dyDescent="0.25">
      <c r="B38" s="314" t="s">
        <v>810</v>
      </c>
      <c r="C38" s="314"/>
      <c r="D38" s="314"/>
      <c r="E38" s="314"/>
      <c r="G38" s="320" t="s">
        <v>811</v>
      </c>
      <c r="H38" s="320"/>
      <c r="I38" s="320"/>
      <c r="J38" s="320"/>
      <c r="K38" s="320"/>
      <c r="L38" s="320"/>
      <c r="M38" s="320"/>
      <c r="N38" s="320"/>
      <c r="O38" s="320"/>
      <c r="P38" s="320"/>
      <c r="Q38" s="320"/>
      <c r="U38" s="316">
        <v>1</v>
      </c>
      <c r="V38" s="316"/>
      <c r="W38" s="316"/>
      <c r="X38" s="316"/>
      <c r="Y38" s="316"/>
      <c r="Z38" s="316"/>
      <c r="AB38" s="317">
        <v>6240</v>
      </c>
      <c r="AC38" s="317"/>
      <c r="AD38" s="317"/>
      <c r="AE38" s="317"/>
      <c r="AF38" s="317"/>
      <c r="AG38" s="317"/>
      <c r="AH38" s="317"/>
      <c r="AI38" s="317"/>
      <c r="AJ38" s="317"/>
      <c r="AK38" s="317"/>
    </row>
    <row r="39" spans="2:37" x14ac:dyDescent="0.25">
      <c r="G39" s="320"/>
      <c r="H39" s="320"/>
      <c r="I39" s="320"/>
      <c r="J39" s="320"/>
      <c r="K39" s="320"/>
      <c r="L39" s="320"/>
      <c r="M39" s="320"/>
      <c r="N39" s="320"/>
      <c r="O39" s="320"/>
      <c r="P39" s="320"/>
      <c r="Q39" s="320"/>
    </row>
    <row r="40" spans="2:37" ht="13.5" customHeight="1" x14ac:dyDescent="0.25">
      <c r="B40" s="314" t="s">
        <v>692</v>
      </c>
      <c r="C40" s="314"/>
      <c r="D40" s="314"/>
      <c r="E40" s="314"/>
      <c r="G40" s="315" t="s">
        <v>693</v>
      </c>
      <c r="H40" s="315"/>
      <c r="I40" s="315"/>
      <c r="J40" s="315"/>
      <c r="K40" s="315"/>
      <c r="L40" s="315"/>
      <c r="M40" s="315"/>
      <c r="N40" s="315"/>
      <c r="O40" s="315"/>
      <c r="P40" s="315"/>
      <c r="Q40" s="315"/>
      <c r="U40" s="316">
        <v>1</v>
      </c>
      <c r="V40" s="316"/>
      <c r="W40" s="316"/>
      <c r="X40" s="316"/>
      <c r="Y40" s="316"/>
      <c r="Z40" s="316"/>
      <c r="AB40" s="317">
        <v>5751.25</v>
      </c>
      <c r="AC40" s="317"/>
      <c r="AD40" s="317"/>
      <c r="AE40" s="317"/>
      <c r="AF40" s="317"/>
      <c r="AG40" s="317"/>
      <c r="AH40" s="317"/>
      <c r="AI40" s="317"/>
      <c r="AJ40" s="317"/>
      <c r="AK40" s="317"/>
    </row>
    <row r="41" spans="2:37" ht="13.5" customHeight="1" x14ac:dyDescent="0.25">
      <c r="B41" s="314" t="s">
        <v>754</v>
      </c>
      <c r="C41" s="314"/>
      <c r="D41" s="314"/>
      <c r="E41" s="314"/>
      <c r="G41" s="315" t="s">
        <v>755</v>
      </c>
      <c r="H41" s="315"/>
      <c r="I41" s="315"/>
      <c r="J41" s="315"/>
      <c r="K41" s="315"/>
      <c r="L41" s="315"/>
      <c r="M41" s="315"/>
      <c r="N41" s="315"/>
      <c r="O41" s="315"/>
      <c r="P41" s="315"/>
      <c r="Q41" s="315"/>
      <c r="U41" s="316">
        <v>1</v>
      </c>
      <c r="V41" s="316"/>
      <c r="W41" s="316"/>
      <c r="X41" s="316"/>
      <c r="Y41" s="316"/>
      <c r="Z41" s="316"/>
      <c r="AB41" s="317">
        <v>5500</v>
      </c>
      <c r="AC41" s="317"/>
      <c r="AD41" s="317"/>
      <c r="AE41" s="317"/>
      <c r="AF41" s="317"/>
      <c r="AG41" s="317"/>
      <c r="AH41" s="317"/>
      <c r="AI41" s="317"/>
      <c r="AJ41" s="317"/>
      <c r="AK41" s="317"/>
    </row>
    <row r="42" spans="2:37" ht="13.5" customHeight="1" x14ac:dyDescent="0.25">
      <c r="B42" s="314" t="s">
        <v>761</v>
      </c>
      <c r="C42" s="314"/>
      <c r="D42" s="314"/>
      <c r="E42" s="314"/>
      <c r="G42" s="315" t="s">
        <v>762</v>
      </c>
      <c r="H42" s="315"/>
      <c r="I42" s="315"/>
      <c r="J42" s="315"/>
      <c r="K42" s="315"/>
      <c r="L42" s="315"/>
      <c r="M42" s="315"/>
      <c r="N42" s="315"/>
      <c r="O42" s="315"/>
      <c r="P42" s="315"/>
      <c r="Q42" s="315"/>
      <c r="U42" s="316">
        <v>1</v>
      </c>
      <c r="V42" s="316"/>
      <c r="W42" s="316"/>
      <c r="X42" s="316"/>
      <c r="Y42" s="316"/>
      <c r="Z42" s="316"/>
      <c r="AB42" s="317">
        <v>5490</v>
      </c>
      <c r="AC42" s="317"/>
      <c r="AD42" s="317"/>
      <c r="AE42" s="317"/>
      <c r="AF42" s="317"/>
      <c r="AG42" s="317"/>
      <c r="AH42" s="317"/>
      <c r="AI42" s="317"/>
      <c r="AJ42" s="317"/>
      <c r="AK42" s="317"/>
    </row>
    <row r="43" spans="2:37" ht="13.5" customHeight="1" x14ac:dyDescent="0.25">
      <c r="B43" s="314" t="s">
        <v>660</v>
      </c>
      <c r="C43" s="314"/>
      <c r="D43" s="314"/>
      <c r="E43" s="314"/>
      <c r="G43" s="315" t="s">
        <v>661</v>
      </c>
      <c r="H43" s="315"/>
      <c r="I43" s="315"/>
      <c r="J43" s="315"/>
      <c r="K43" s="315"/>
      <c r="L43" s="315"/>
      <c r="M43" s="315"/>
      <c r="N43" s="315"/>
      <c r="O43" s="315"/>
      <c r="P43" s="315"/>
      <c r="Q43" s="315"/>
      <c r="U43" s="316">
        <v>1</v>
      </c>
      <c r="V43" s="316"/>
      <c r="W43" s="316"/>
      <c r="X43" s="316"/>
      <c r="Y43" s="316"/>
      <c r="Z43" s="316"/>
      <c r="AB43" s="317">
        <v>4170</v>
      </c>
      <c r="AC43" s="317"/>
      <c r="AD43" s="317"/>
      <c r="AE43" s="317"/>
      <c r="AF43" s="317"/>
      <c r="AG43" s="317"/>
      <c r="AH43" s="317"/>
      <c r="AI43" s="317"/>
      <c r="AJ43" s="317"/>
      <c r="AK43" s="317"/>
    </row>
    <row r="44" spans="2:37" ht="13.5" customHeight="1" x14ac:dyDescent="0.25">
      <c r="B44" s="314" t="s">
        <v>594</v>
      </c>
      <c r="C44" s="314"/>
      <c r="D44" s="314"/>
      <c r="E44" s="314"/>
      <c r="G44" s="315" t="s">
        <v>595</v>
      </c>
      <c r="H44" s="315"/>
      <c r="I44" s="315"/>
      <c r="J44" s="315"/>
      <c r="K44" s="315"/>
      <c r="L44" s="315"/>
      <c r="M44" s="315"/>
      <c r="N44" s="315"/>
      <c r="O44" s="315"/>
      <c r="P44" s="315"/>
      <c r="Q44" s="315"/>
      <c r="U44" s="316">
        <v>1</v>
      </c>
      <c r="V44" s="316"/>
      <c r="W44" s="316"/>
      <c r="X44" s="316"/>
      <c r="Y44" s="316"/>
      <c r="Z44" s="316"/>
      <c r="AB44" s="317">
        <v>3800</v>
      </c>
      <c r="AC44" s="317"/>
      <c r="AD44" s="317"/>
      <c r="AE44" s="317"/>
      <c r="AF44" s="317"/>
      <c r="AG44" s="317"/>
      <c r="AH44" s="317"/>
      <c r="AI44" s="317"/>
      <c r="AJ44" s="317"/>
      <c r="AK44" s="317"/>
    </row>
    <row r="45" spans="2:37" x14ac:dyDescent="0.25">
      <c r="B45" s="314" t="s">
        <v>1067</v>
      </c>
      <c r="C45" s="314"/>
      <c r="D45" s="314"/>
      <c r="E45" s="314"/>
      <c r="G45" s="320" t="s">
        <v>1068</v>
      </c>
      <c r="H45" s="320"/>
      <c r="I45" s="320"/>
      <c r="J45" s="320"/>
      <c r="K45" s="320"/>
      <c r="L45" s="320"/>
      <c r="M45" s="320"/>
      <c r="N45" s="320"/>
      <c r="O45" s="320"/>
      <c r="P45" s="320"/>
      <c r="Q45" s="320"/>
      <c r="U45" s="316">
        <v>1</v>
      </c>
      <c r="V45" s="316"/>
      <c r="W45" s="316"/>
      <c r="X45" s="316"/>
      <c r="Y45" s="316"/>
      <c r="Z45" s="316"/>
      <c r="AB45" s="317">
        <v>3440</v>
      </c>
      <c r="AC45" s="317"/>
      <c r="AD45" s="317"/>
      <c r="AE45" s="317"/>
      <c r="AF45" s="317"/>
      <c r="AG45" s="317"/>
      <c r="AH45" s="317"/>
      <c r="AI45" s="317"/>
      <c r="AJ45" s="317"/>
      <c r="AK45" s="317"/>
    </row>
    <row r="46" spans="2:37" x14ac:dyDescent="0.25">
      <c r="G46" s="320"/>
      <c r="H46" s="320"/>
      <c r="I46" s="320"/>
      <c r="J46" s="320"/>
      <c r="K46" s="320"/>
      <c r="L46" s="320"/>
      <c r="M46" s="320"/>
      <c r="N46" s="320"/>
      <c r="O46" s="320"/>
      <c r="P46" s="320"/>
      <c r="Q46" s="320"/>
    </row>
    <row r="47" spans="2:37" ht="13.5" customHeight="1" x14ac:dyDescent="0.25">
      <c r="B47" s="314" t="s">
        <v>734</v>
      </c>
      <c r="C47" s="314"/>
      <c r="D47" s="314"/>
      <c r="E47" s="314"/>
      <c r="G47" s="315" t="s">
        <v>735</v>
      </c>
      <c r="H47" s="315"/>
      <c r="I47" s="315"/>
      <c r="J47" s="315"/>
      <c r="K47" s="315"/>
      <c r="L47" s="315"/>
      <c r="M47" s="315"/>
      <c r="N47" s="315"/>
      <c r="O47" s="315"/>
      <c r="P47" s="315"/>
      <c r="Q47" s="315"/>
      <c r="U47" s="316">
        <v>1</v>
      </c>
      <c r="V47" s="316"/>
      <c r="W47" s="316"/>
      <c r="X47" s="316"/>
      <c r="Y47" s="316"/>
      <c r="Z47" s="316"/>
      <c r="AB47" s="317">
        <v>2675.98</v>
      </c>
      <c r="AC47" s="317"/>
      <c r="AD47" s="317"/>
      <c r="AE47" s="317"/>
      <c r="AF47" s="317"/>
      <c r="AG47" s="317"/>
      <c r="AH47" s="317"/>
      <c r="AI47" s="317"/>
      <c r="AJ47" s="317"/>
      <c r="AK47" s="317"/>
    </row>
    <row r="48" spans="2:37" ht="13.5" customHeight="1" x14ac:dyDescent="0.25">
      <c r="B48" s="314" t="s">
        <v>729</v>
      </c>
      <c r="C48" s="314"/>
      <c r="D48" s="314"/>
      <c r="E48" s="314"/>
      <c r="G48" s="315" t="s">
        <v>730</v>
      </c>
      <c r="H48" s="315"/>
      <c r="I48" s="315"/>
      <c r="J48" s="315"/>
      <c r="K48" s="315"/>
      <c r="L48" s="315"/>
      <c r="M48" s="315"/>
      <c r="N48" s="315"/>
      <c r="O48" s="315"/>
      <c r="P48" s="315"/>
      <c r="Q48" s="315"/>
      <c r="U48" s="316">
        <v>1</v>
      </c>
      <c r="V48" s="316"/>
      <c r="W48" s="316"/>
      <c r="X48" s="316"/>
      <c r="Y48" s="316"/>
      <c r="Z48" s="316"/>
      <c r="AB48" s="317">
        <v>1725</v>
      </c>
      <c r="AC48" s="317"/>
      <c r="AD48" s="317"/>
      <c r="AE48" s="317"/>
      <c r="AF48" s="317"/>
      <c r="AG48" s="317"/>
      <c r="AH48" s="317"/>
      <c r="AI48" s="317"/>
      <c r="AJ48" s="317"/>
      <c r="AK48" s="317"/>
    </row>
    <row r="49" spans="2:37" x14ac:dyDescent="0.25">
      <c r="B49" s="314" t="s">
        <v>731</v>
      </c>
      <c r="C49" s="314"/>
      <c r="D49" s="314"/>
      <c r="E49" s="314"/>
      <c r="G49" s="320" t="s">
        <v>732</v>
      </c>
      <c r="H49" s="320"/>
      <c r="I49" s="320"/>
      <c r="J49" s="320"/>
      <c r="K49" s="320"/>
      <c r="L49" s="320"/>
      <c r="M49" s="320"/>
      <c r="N49" s="320"/>
      <c r="O49" s="320"/>
      <c r="P49" s="320"/>
      <c r="Q49" s="320"/>
      <c r="U49" s="316">
        <v>1</v>
      </c>
      <c r="V49" s="316"/>
      <c r="W49" s="316"/>
      <c r="X49" s="316"/>
      <c r="Y49" s="316"/>
      <c r="Z49" s="316"/>
      <c r="AB49" s="317">
        <v>1400</v>
      </c>
      <c r="AC49" s="317"/>
      <c r="AD49" s="317"/>
      <c r="AE49" s="317"/>
      <c r="AF49" s="317"/>
      <c r="AG49" s="317"/>
      <c r="AH49" s="317"/>
      <c r="AI49" s="317"/>
      <c r="AJ49" s="317"/>
      <c r="AK49" s="317"/>
    </row>
    <row r="50" spans="2:37" x14ac:dyDescent="0.25">
      <c r="G50" s="320"/>
      <c r="H50" s="320"/>
      <c r="I50" s="320"/>
      <c r="J50" s="320"/>
      <c r="K50" s="320"/>
      <c r="L50" s="320"/>
      <c r="M50" s="320"/>
      <c r="N50" s="320"/>
      <c r="O50" s="320"/>
      <c r="P50" s="320"/>
      <c r="Q50" s="320"/>
    </row>
    <row r="51" spans="2:37" ht="13.5" customHeight="1" x14ac:dyDescent="0.25">
      <c r="B51" s="314" t="s">
        <v>628</v>
      </c>
      <c r="C51" s="314"/>
      <c r="D51" s="314"/>
      <c r="E51" s="314"/>
      <c r="G51" s="315" t="s">
        <v>629</v>
      </c>
      <c r="H51" s="315"/>
      <c r="I51" s="315"/>
      <c r="J51" s="315"/>
      <c r="K51" s="315"/>
      <c r="L51" s="315"/>
      <c r="M51" s="315"/>
      <c r="N51" s="315"/>
      <c r="O51" s="315"/>
      <c r="P51" s="315"/>
      <c r="Q51" s="315"/>
      <c r="U51" s="316">
        <v>1</v>
      </c>
      <c r="V51" s="316"/>
      <c r="W51" s="316"/>
      <c r="X51" s="316"/>
      <c r="Y51" s="316"/>
      <c r="Z51" s="316"/>
      <c r="AB51" s="317">
        <v>740</v>
      </c>
      <c r="AC51" s="317"/>
      <c r="AD51" s="317"/>
      <c r="AE51" s="317"/>
      <c r="AF51" s="317"/>
      <c r="AG51" s="317"/>
      <c r="AH51" s="317"/>
      <c r="AI51" s="317"/>
      <c r="AJ51" s="317"/>
      <c r="AK51" s="317"/>
    </row>
    <row r="52" spans="2:37" x14ac:dyDescent="0.25">
      <c r="B52" s="291" t="s">
        <v>703</v>
      </c>
      <c r="C52" s="291"/>
      <c r="D52" s="291"/>
      <c r="E52" s="291"/>
      <c r="F52" s="291"/>
      <c r="G52" s="291"/>
      <c r="H52" s="291"/>
      <c r="I52" s="291"/>
      <c r="J52" s="291"/>
      <c r="K52" s="291"/>
      <c r="L52" s="291"/>
      <c r="M52" s="291"/>
      <c r="N52" s="291"/>
      <c r="O52" s="291"/>
      <c r="P52" s="291"/>
      <c r="Q52" s="291"/>
      <c r="R52" s="291"/>
      <c r="S52" s="291"/>
      <c r="U52" s="318">
        <v>104</v>
      </c>
      <c r="V52" s="318"/>
      <c r="W52" s="318"/>
      <c r="X52" s="318"/>
      <c r="Y52" s="318"/>
      <c r="Z52" s="318"/>
      <c r="AB52" s="319">
        <v>794165.23</v>
      </c>
      <c r="AC52" s="319"/>
      <c r="AD52" s="319"/>
      <c r="AE52" s="319"/>
      <c r="AF52" s="319"/>
      <c r="AG52" s="319"/>
      <c r="AH52" s="319"/>
      <c r="AI52" s="319"/>
      <c r="AJ52" s="319"/>
      <c r="AK52" s="319"/>
    </row>
    <row r="53" spans="2:37" ht="14.25" customHeight="1" x14ac:dyDescent="0.25">
      <c r="B53" s="291"/>
      <c r="C53" s="291"/>
      <c r="D53" s="291"/>
      <c r="E53" s="291"/>
      <c r="F53" s="291"/>
      <c r="G53" s="291"/>
      <c r="H53" s="291"/>
      <c r="I53" s="291"/>
      <c r="J53" s="291"/>
      <c r="K53" s="291"/>
      <c r="L53" s="291"/>
      <c r="M53" s="291"/>
      <c r="N53" s="291"/>
      <c r="O53" s="291"/>
      <c r="P53" s="291"/>
      <c r="Q53" s="291"/>
      <c r="R53" s="291"/>
      <c r="S53" s="291"/>
    </row>
    <row r="54" spans="2:37" ht="11.25" customHeight="1" x14ac:dyDescent="0.25"/>
    <row r="55" spans="2:37" ht="11.25" customHeight="1" x14ac:dyDescent="0.25"/>
    <row r="56" spans="2:37" ht="12" customHeight="1" x14ac:dyDescent="0.25"/>
    <row r="57" spans="2:37" ht="13.5" customHeight="1" x14ac:dyDescent="0.25">
      <c r="B57" s="283" t="s">
        <v>704</v>
      </c>
      <c r="C57" s="283"/>
      <c r="D57" s="283"/>
      <c r="E57" s="283"/>
      <c r="F57" s="283"/>
      <c r="G57" s="283"/>
      <c r="H57" s="283"/>
      <c r="I57" s="283"/>
      <c r="J57" s="283"/>
      <c r="K57" s="283"/>
      <c r="L57" s="283"/>
      <c r="M57" s="283"/>
      <c r="N57" s="283"/>
      <c r="O57" s="283"/>
      <c r="P57" s="283"/>
      <c r="Q57" s="283"/>
      <c r="R57" s="283"/>
      <c r="S57" s="283"/>
      <c r="T57" s="283"/>
      <c r="U57" s="283"/>
      <c r="V57" s="283"/>
      <c r="W57" s="283"/>
      <c r="X57" s="283"/>
      <c r="Y57" s="283"/>
      <c r="Z57" s="283"/>
      <c r="AA57" s="283"/>
      <c r="AB57" s="283"/>
      <c r="AC57" s="283"/>
      <c r="AD57" s="283"/>
      <c r="AE57" s="283"/>
      <c r="AF57" s="283"/>
      <c r="AG57" s="283"/>
      <c r="AH57" s="283"/>
      <c r="AI57" s="283"/>
      <c r="AJ57" s="283"/>
      <c r="AK57" s="283"/>
    </row>
    <row r="58" spans="2:37" ht="5.25" customHeight="1" x14ac:dyDescent="0.25"/>
    <row r="59" spans="2:37" ht="13.5" customHeight="1" x14ac:dyDescent="0.25">
      <c r="B59" s="314" t="s">
        <v>591</v>
      </c>
      <c r="C59" s="314"/>
      <c r="D59" s="314"/>
      <c r="E59" s="314"/>
      <c r="G59" s="315" t="s">
        <v>592</v>
      </c>
      <c r="H59" s="315"/>
      <c r="I59" s="315"/>
      <c r="J59" s="315"/>
      <c r="K59" s="315"/>
      <c r="L59" s="315"/>
      <c r="M59" s="315"/>
      <c r="N59" s="315"/>
      <c r="O59" s="315"/>
      <c r="P59" s="315"/>
      <c r="Q59" s="315"/>
      <c r="U59" s="316">
        <v>8</v>
      </c>
      <c r="V59" s="316"/>
      <c r="W59" s="316"/>
      <c r="X59" s="316"/>
      <c r="Y59" s="316"/>
      <c r="Z59" s="316"/>
      <c r="AB59" s="317">
        <v>74740.45</v>
      </c>
      <c r="AC59" s="317"/>
      <c r="AD59" s="317"/>
      <c r="AE59" s="317"/>
      <c r="AF59" s="317"/>
      <c r="AG59" s="317"/>
      <c r="AH59" s="317"/>
      <c r="AI59" s="317"/>
      <c r="AJ59" s="317"/>
      <c r="AK59" s="317"/>
    </row>
    <row r="60" spans="2:37" ht="13.5" customHeight="1" x14ac:dyDescent="0.25">
      <c r="B60" s="314" t="s">
        <v>596</v>
      </c>
      <c r="C60" s="314"/>
      <c r="D60" s="314"/>
      <c r="E60" s="314"/>
      <c r="G60" s="315" t="s">
        <v>597</v>
      </c>
      <c r="H60" s="315"/>
      <c r="I60" s="315"/>
      <c r="J60" s="315"/>
      <c r="K60" s="315"/>
      <c r="L60" s="315"/>
      <c r="M60" s="315"/>
      <c r="N60" s="315"/>
      <c r="O60" s="315"/>
      <c r="P60" s="315"/>
      <c r="Q60" s="315"/>
      <c r="U60" s="316">
        <v>7</v>
      </c>
      <c r="V60" s="316"/>
      <c r="W60" s="316"/>
      <c r="X60" s="316"/>
      <c r="Y60" s="316"/>
      <c r="Z60" s="316"/>
      <c r="AB60" s="317">
        <v>17703.71</v>
      </c>
      <c r="AC60" s="317"/>
      <c r="AD60" s="317"/>
      <c r="AE60" s="317"/>
      <c r="AF60" s="317"/>
      <c r="AG60" s="317"/>
      <c r="AH60" s="317"/>
      <c r="AI60" s="317"/>
      <c r="AJ60" s="317"/>
      <c r="AK60" s="317"/>
    </row>
    <row r="61" spans="2:37" ht="13.5" customHeight="1" x14ac:dyDescent="0.25">
      <c r="B61" s="314" t="s">
        <v>816</v>
      </c>
      <c r="C61" s="314"/>
      <c r="D61" s="314"/>
      <c r="E61" s="314"/>
      <c r="G61" s="315" t="s">
        <v>817</v>
      </c>
      <c r="H61" s="315"/>
      <c r="I61" s="315"/>
      <c r="J61" s="315"/>
      <c r="K61" s="315"/>
      <c r="L61" s="315"/>
      <c r="M61" s="315"/>
      <c r="N61" s="315"/>
      <c r="O61" s="315"/>
      <c r="P61" s="315"/>
      <c r="Q61" s="315"/>
      <c r="U61" s="316">
        <v>2</v>
      </c>
      <c r="V61" s="316"/>
      <c r="W61" s="316"/>
      <c r="X61" s="316"/>
      <c r="Y61" s="316"/>
      <c r="Z61" s="316"/>
      <c r="AB61" s="317">
        <v>15672.1</v>
      </c>
      <c r="AC61" s="317"/>
      <c r="AD61" s="317"/>
      <c r="AE61" s="317"/>
      <c r="AF61" s="317"/>
      <c r="AG61" s="317"/>
      <c r="AH61" s="317"/>
      <c r="AI61" s="317"/>
      <c r="AJ61" s="317"/>
      <c r="AK61" s="317"/>
    </row>
    <row r="62" spans="2:37" x14ac:dyDescent="0.25">
      <c r="B62" s="314" t="s">
        <v>1067</v>
      </c>
      <c r="C62" s="314"/>
      <c r="D62" s="314"/>
      <c r="E62" s="314"/>
      <c r="G62" s="320" t="s">
        <v>1068</v>
      </c>
      <c r="H62" s="320"/>
      <c r="I62" s="320"/>
      <c r="J62" s="320"/>
      <c r="K62" s="320"/>
      <c r="L62" s="320"/>
      <c r="M62" s="320"/>
      <c r="N62" s="320"/>
      <c r="O62" s="320"/>
      <c r="P62" s="320"/>
      <c r="Q62" s="320"/>
      <c r="U62" s="316">
        <v>1</v>
      </c>
      <c r="V62" s="316"/>
      <c r="W62" s="316"/>
      <c r="X62" s="316"/>
      <c r="Y62" s="316"/>
      <c r="Z62" s="316"/>
      <c r="AB62" s="317">
        <v>3440</v>
      </c>
      <c r="AC62" s="317"/>
      <c r="AD62" s="317"/>
      <c r="AE62" s="317"/>
      <c r="AF62" s="317"/>
      <c r="AG62" s="317"/>
      <c r="AH62" s="317"/>
      <c r="AI62" s="317"/>
      <c r="AJ62" s="317"/>
      <c r="AK62" s="317"/>
    </row>
    <row r="63" spans="2:37" x14ac:dyDescent="0.25">
      <c r="G63" s="320"/>
      <c r="H63" s="320"/>
      <c r="I63" s="320"/>
      <c r="J63" s="320"/>
      <c r="K63" s="320"/>
      <c r="L63" s="320"/>
      <c r="M63" s="320"/>
      <c r="N63" s="320"/>
      <c r="O63" s="320"/>
      <c r="P63" s="320"/>
      <c r="Q63" s="320"/>
    </row>
    <row r="64" spans="2:37" ht="13.5" customHeight="1" x14ac:dyDescent="0.25">
      <c r="B64" s="314" t="s">
        <v>689</v>
      </c>
      <c r="C64" s="314"/>
      <c r="D64" s="314"/>
      <c r="E64" s="314"/>
      <c r="G64" s="315" t="s">
        <v>690</v>
      </c>
      <c r="H64" s="315"/>
      <c r="I64" s="315"/>
      <c r="J64" s="315"/>
      <c r="K64" s="315"/>
      <c r="L64" s="315"/>
      <c r="M64" s="315"/>
      <c r="N64" s="315"/>
      <c r="O64" s="315"/>
      <c r="P64" s="315"/>
      <c r="Q64" s="315"/>
      <c r="U64" s="316">
        <v>5</v>
      </c>
      <c r="V64" s="316"/>
      <c r="W64" s="316"/>
      <c r="X64" s="316"/>
      <c r="Y64" s="316"/>
      <c r="Z64" s="316"/>
      <c r="AB64" s="317">
        <v>3210.66</v>
      </c>
      <c r="AC64" s="317"/>
      <c r="AD64" s="317"/>
      <c r="AE64" s="317"/>
      <c r="AF64" s="317"/>
      <c r="AG64" s="317"/>
      <c r="AH64" s="317"/>
      <c r="AI64" s="317"/>
      <c r="AJ64" s="317"/>
      <c r="AK64" s="317"/>
    </row>
    <row r="65" spans="2:37" x14ac:dyDescent="0.25">
      <c r="B65" s="291" t="s">
        <v>705</v>
      </c>
      <c r="C65" s="291"/>
      <c r="D65" s="291"/>
      <c r="E65" s="291"/>
      <c r="F65" s="291"/>
      <c r="G65" s="291"/>
      <c r="H65" s="291"/>
      <c r="I65" s="291"/>
      <c r="J65" s="291"/>
      <c r="K65" s="291"/>
      <c r="L65" s="291"/>
      <c r="M65" s="291"/>
      <c r="N65" s="291"/>
      <c r="O65" s="291"/>
      <c r="P65" s="291"/>
      <c r="Q65" s="291"/>
      <c r="R65" s="291"/>
      <c r="S65" s="291"/>
      <c r="U65" s="318">
        <v>23</v>
      </c>
      <c r="V65" s="318"/>
      <c r="W65" s="318"/>
      <c r="X65" s="318"/>
      <c r="Y65" s="318"/>
      <c r="Z65" s="318"/>
      <c r="AB65" s="319">
        <v>114766.92</v>
      </c>
      <c r="AC65" s="319"/>
      <c r="AD65" s="319"/>
      <c r="AE65" s="319"/>
      <c r="AF65" s="319"/>
      <c r="AG65" s="319"/>
      <c r="AH65" s="319"/>
      <c r="AI65" s="319"/>
      <c r="AJ65" s="319"/>
      <c r="AK65" s="319"/>
    </row>
    <row r="66" spans="2:37" ht="14.25" customHeight="1" x14ac:dyDescent="0.25">
      <c r="B66" s="291"/>
      <c r="C66" s="291"/>
      <c r="D66" s="291"/>
      <c r="E66" s="291"/>
      <c r="F66" s="291"/>
      <c r="G66" s="291"/>
      <c r="H66" s="291"/>
      <c r="I66" s="291"/>
      <c r="J66" s="291"/>
      <c r="K66" s="291"/>
      <c r="L66" s="291"/>
      <c r="M66" s="291"/>
      <c r="N66" s="291"/>
      <c r="O66" s="291"/>
      <c r="P66" s="291"/>
      <c r="Q66" s="291"/>
      <c r="R66" s="291"/>
      <c r="S66" s="291"/>
    </row>
    <row r="67" spans="2:37" ht="12" customHeight="1" x14ac:dyDescent="0.25"/>
    <row r="68" spans="2:37" ht="13.5" customHeight="1" x14ac:dyDescent="0.25">
      <c r="B68" s="283" t="s">
        <v>706</v>
      </c>
      <c r="C68" s="283"/>
      <c r="D68" s="283"/>
      <c r="E68" s="283"/>
      <c r="F68" s="283"/>
      <c r="G68" s="283"/>
      <c r="H68" s="283"/>
      <c r="I68" s="283"/>
      <c r="J68" s="283"/>
      <c r="K68" s="283"/>
      <c r="L68" s="283"/>
      <c r="M68" s="283"/>
      <c r="N68" s="283"/>
      <c r="O68" s="283"/>
      <c r="P68" s="283"/>
      <c r="Q68" s="283"/>
      <c r="R68" s="283"/>
      <c r="S68" s="283"/>
      <c r="T68" s="283"/>
      <c r="U68" s="283"/>
      <c r="V68" s="283"/>
      <c r="W68" s="283"/>
      <c r="X68" s="283"/>
      <c r="Y68" s="283"/>
      <c r="Z68" s="283"/>
      <c r="AA68" s="283"/>
      <c r="AB68" s="283"/>
      <c r="AC68" s="283"/>
      <c r="AD68" s="283"/>
      <c r="AE68" s="283"/>
      <c r="AF68" s="283"/>
      <c r="AG68" s="283"/>
      <c r="AH68" s="283"/>
      <c r="AI68" s="283"/>
      <c r="AJ68" s="283"/>
      <c r="AK68" s="283"/>
    </row>
    <row r="69" spans="2:37" ht="5.25" customHeight="1" x14ac:dyDescent="0.25"/>
    <row r="70" spans="2:37" ht="13.5" customHeight="1" x14ac:dyDescent="0.25">
      <c r="B70" s="314" t="s">
        <v>658</v>
      </c>
      <c r="C70" s="314"/>
      <c r="D70" s="314"/>
      <c r="E70" s="314"/>
      <c r="G70" s="315" t="s">
        <v>659</v>
      </c>
      <c r="H70" s="315"/>
      <c r="I70" s="315"/>
      <c r="J70" s="315"/>
      <c r="K70" s="315"/>
      <c r="L70" s="315"/>
      <c r="M70" s="315"/>
      <c r="N70" s="315"/>
      <c r="O70" s="315"/>
      <c r="P70" s="315"/>
      <c r="Q70" s="315"/>
      <c r="U70" s="316">
        <v>2</v>
      </c>
      <c r="V70" s="316"/>
      <c r="W70" s="316"/>
      <c r="X70" s="316"/>
      <c r="Y70" s="316"/>
      <c r="Z70" s="316"/>
      <c r="AB70" s="317">
        <v>38166.660000000003</v>
      </c>
      <c r="AC70" s="317"/>
      <c r="AD70" s="317"/>
      <c r="AE70" s="317"/>
      <c r="AF70" s="317"/>
      <c r="AG70" s="317"/>
      <c r="AH70" s="317"/>
      <c r="AI70" s="317"/>
      <c r="AJ70" s="317"/>
      <c r="AK70" s="317"/>
    </row>
    <row r="71" spans="2:37" ht="13.5" customHeight="1" x14ac:dyDescent="0.25">
      <c r="B71" s="314" t="s">
        <v>591</v>
      </c>
      <c r="C71" s="314"/>
      <c r="D71" s="314"/>
      <c r="E71" s="314"/>
      <c r="G71" s="315" t="s">
        <v>592</v>
      </c>
      <c r="H71" s="315"/>
      <c r="I71" s="315"/>
      <c r="J71" s="315"/>
      <c r="K71" s="315"/>
      <c r="L71" s="315"/>
      <c r="M71" s="315"/>
      <c r="N71" s="315"/>
      <c r="O71" s="315"/>
      <c r="P71" s="315"/>
      <c r="Q71" s="315"/>
      <c r="U71" s="316">
        <v>4</v>
      </c>
      <c r="V71" s="316"/>
      <c r="W71" s="316"/>
      <c r="X71" s="316"/>
      <c r="Y71" s="316"/>
      <c r="Z71" s="316"/>
      <c r="AB71" s="317">
        <v>37694.629999999997</v>
      </c>
      <c r="AC71" s="317"/>
      <c r="AD71" s="317"/>
      <c r="AE71" s="317"/>
      <c r="AF71" s="317"/>
      <c r="AG71" s="317"/>
      <c r="AH71" s="317"/>
      <c r="AI71" s="317"/>
      <c r="AJ71" s="317"/>
      <c r="AK71" s="317"/>
    </row>
    <row r="72" spans="2:37" ht="13.5" customHeight="1" x14ac:dyDescent="0.25">
      <c r="B72" s="314" t="s">
        <v>596</v>
      </c>
      <c r="C72" s="314"/>
      <c r="D72" s="314"/>
      <c r="E72" s="314"/>
      <c r="G72" s="315" t="s">
        <v>597</v>
      </c>
      <c r="H72" s="315"/>
      <c r="I72" s="315"/>
      <c r="J72" s="315"/>
      <c r="K72" s="315"/>
      <c r="L72" s="315"/>
      <c r="M72" s="315"/>
      <c r="N72" s="315"/>
      <c r="O72" s="315"/>
      <c r="P72" s="315"/>
      <c r="Q72" s="315"/>
      <c r="U72" s="316">
        <v>5</v>
      </c>
      <c r="V72" s="316"/>
      <c r="W72" s="316"/>
      <c r="X72" s="316"/>
      <c r="Y72" s="316"/>
      <c r="Z72" s="316"/>
      <c r="AB72" s="317">
        <v>31335.5</v>
      </c>
      <c r="AC72" s="317"/>
      <c r="AD72" s="317"/>
      <c r="AE72" s="317"/>
      <c r="AF72" s="317"/>
      <c r="AG72" s="317"/>
      <c r="AH72" s="317"/>
      <c r="AI72" s="317"/>
      <c r="AJ72" s="317"/>
      <c r="AK72" s="317"/>
    </row>
    <row r="73" spans="2:37" ht="13.5" customHeight="1" x14ac:dyDescent="0.25">
      <c r="B73" s="314" t="s">
        <v>1019</v>
      </c>
      <c r="C73" s="314"/>
      <c r="D73" s="314"/>
      <c r="E73" s="314"/>
      <c r="G73" s="315" t="s">
        <v>1020</v>
      </c>
      <c r="H73" s="315"/>
      <c r="I73" s="315"/>
      <c r="J73" s="315"/>
      <c r="K73" s="315"/>
      <c r="L73" s="315"/>
      <c r="M73" s="315"/>
      <c r="N73" s="315"/>
      <c r="O73" s="315"/>
      <c r="P73" s="315"/>
      <c r="Q73" s="315"/>
      <c r="U73" s="316">
        <v>1</v>
      </c>
      <c r="V73" s="316"/>
      <c r="W73" s="316"/>
      <c r="X73" s="316"/>
      <c r="Y73" s="316"/>
      <c r="Z73" s="316"/>
      <c r="AB73" s="317">
        <v>27670</v>
      </c>
      <c r="AC73" s="317"/>
      <c r="AD73" s="317"/>
      <c r="AE73" s="317"/>
      <c r="AF73" s="317"/>
      <c r="AG73" s="317"/>
      <c r="AH73" s="317"/>
      <c r="AI73" s="317"/>
      <c r="AJ73" s="317"/>
      <c r="AK73" s="317"/>
    </row>
    <row r="74" spans="2:37" ht="13.5" customHeight="1" x14ac:dyDescent="0.25">
      <c r="B74" s="314" t="s">
        <v>654</v>
      </c>
      <c r="C74" s="314"/>
      <c r="D74" s="314"/>
      <c r="E74" s="314"/>
      <c r="G74" s="315" t="s">
        <v>655</v>
      </c>
      <c r="H74" s="315"/>
      <c r="I74" s="315"/>
      <c r="J74" s="315"/>
      <c r="K74" s="315"/>
      <c r="L74" s="315"/>
      <c r="M74" s="315"/>
      <c r="N74" s="315"/>
      <c r="O74" s="315"/>
      <c r="P74" s="315"/>
      <c r="Q74" s="315"/>
      <c r="U74" s="316">
        <v>2</v>
      </c>
      <c r="V74" s="316"/>
      <c r="W74" s="316"/>
      <c r="X74" s="316"/>
      <c r="Y74" s="316"/>
      <c r="Z74" s="316"/>
      <c r="AB74" s="317">
        <v>23600</v>
      </c>
      <c r="AC74" s="317"/>
      <c r="AD74" s="317"/>
      <c r="AE74" s="317"/>
      <c r="AF74" s="317"/>
      <c r="AG74" s="317"/>
      <c r="AH74" s="317"/>
      <c r="AI74" s="317"/>
      <c r="AJ74" s="317"/>
      <c r="AK74" s="317"/>
    </row>
    <row r="75" spans="2:37" ht="13.5" customHeight="1" x14ac:dyDescent="0.25">
      <c r="B75" s="314" t="s">
        <v>689</v>
      </c>
      <c r="C75" s="314"/>
      <c r="D75" s="314"/>
      <c r="E75" s="314"/>
      <c r="G75" s="315" t="s">
        <v>690</v>
      </c>
      <c r="H75" s="315"/>
      <c r="I75" s="315"/>
      <c r="J75" s="315"/>
      <c r="K75" s="315"/>
      <c r="L75" s="315"/>
      <c r="M75" s="315"/>
      <c r="N75" s="315"/>
      <c r="O75" s="315"/>
      <c r="P75" s="315"/>
      <c r="Q75" s="315"/>
      <c r="U75" s="316">
        <v>1</v>
      </c>
      <c r="V75" s="316"/>
      <c r="W75" s="316"/>
      <c r="X75" s="316"/>
      <c r="Y75" s="316"/>
      <c r="Z75" s="316"/>
      <c r="AB75" s="317">
        <v>9284.56</v>
      </c>
      <c r="AC75" s="317"/>
      <c r="AD75" s="317"/>
      <c r="AE75" s="317"/>
      <c r="AF75" s="317"/>
      <c r="AG75" s="317"/>
      <c r="AH75" s="317"/>
      <c r="AI75" s="317"/>
      <c r="AJ75" s="317"/>
      <c r="AK75" s="317"/>
    </row>
    <row r="76" spans="2:37" ht="13.5" customHeight="1" x14ac:dyDescent="0.25">
      <c r="B76" s="314" t="s">
        <v>598</v>
      </c>
      <c r="C76" s="314"/>
      <c r="D76" s="314"/>
      <c r="E76" s="314"/>
      <c r="G76" s="315" t="s">
        <v>599</v>
      </c>
      <c r="H76" s="315"/>
      <c r="I76" s="315"/>
      <c r="J76" s="315"/>
      <c r="K76" s="315"/>
      <c r="L76" s="315"/>
      <c r="M76" s="315"/>
      <c r="N76" s="315"/>
      <c r="O76" s="315"/>
      <c r="P76" s="315"/>
      <c r="Q76" s="315"/>
      <c r="U76" s="316">
        <v>2</v>
      </c>
      <c r="V76" s="316"/>
      <c r="W76" s="316"/>
      <c r="X76" s="316"/>
      <c r="Y76" s="316"/>
      <c r="Z76" s="316"/>
      <c r="AB76" s="317">
        <v>8350</v>
      </c>
      <c r="AC76" s="317"/>
      <c r="AD76" s="317"/>
      <c r="AE76" s="317"/>
      <c r="AF76" s="317"/>
      <c r="AG76" s="317"/>
      <c r="AH76" s="317"/>
      <c r="AI76" s="317"/>
      <c r="AJ76" s="317"/>
      <c r="AK76" s="317"/>
    </row>
    <row r="77" spans="2:37" ht="13.5" customHeight="1" x14ac:dyDescent="0.25">
      <c r="B77" s="314" t="s">
        <v>664</v>
      </c>
      <c r="C77" s="314"/>
      <c r="D77" s="314"/>
      <c r="E77" s="314"/>
      <c r="G77" s="315" t="s">
        <v>665</v>
      </c>
      <c r="H77" s="315"/>
      <c r="I77" s="315"/>
      <c r="J77" s="315"/>
      <c r="K77" s="315"/>
      <c r="L77" s="315"/>
      <c r="M77" s="315"/>
      <c r="N77" s="315"/>
      <c r="O77" s="315"/>
      <c r="P77" s="315"/>
      <c r="Q77" s="315"/>
      <c r="U77" s="316">
        <v>1</v>
      </c>
      <c r="V77" s="316"/>
      <c r="W77" s="316"/>
      <c r="X77" s="316"/>
      <c r="Y77" s="316"/>
      <c r="Z77" s="316"/>
      <c r="AB77" s="317">
        <v>6500</v>
      </c>
      <c r="AC77" s="317"/>
      <c r="AD77" s="317"/>
      <c r="AE77" s="317"/>
      <c r="AF77" s="317"/>
      <c r="AG77" s="317"/>
      <c r="AH77" s="317"/>
      <c r="AI77" s="317"/>
      <c r="AJ77" s="317"/>
      <c r="AK77" s="317"/>
    </row>
    <row r="78" spans="2:37" x14ac:dyDescent="0.25">
      <c r="B78" s="314" t="s">
        <v>810</v>
      </c>
      <c r="C78" s="314"/>
      <c r="D78" s="314"/>
      <c r="E78" s="314"/>
      <c r="G78" s="320" t="s">
        <v>811</v>
      </c>
      <c r="H78" s="320"/>
      <c r="I78" s="320"/>
      <c r="J78" s="320"/>
      <c r="K78" s="320"/>
      <c r="L78" s="320"/>
      <c r="M78" s="320"/>
      <c r="N78" s="320"/>
      <c r="O78" s="320"/>
      <c r="P78" s="320"/>
      <c r="Q78" s="320"/>
      <c r="U78" s="316">
        <v>1</v>
      </c>
      <c r="V78" s="316"/>
      <c r="W78" s="316"/>
      <c r="X78" s="316"/>
      <c r="Y78" s="316"/>
      <c r="Z78" s="316"/>
      <c r="AB78" s="317">
        <v>6240</v>
      </c>
      <c r="AC78" s="317"/>
      <c r="AD78" s="317"/>
      <c r="AE78" s="317"/>
      <c r="AF78" s="317"/>
      <c r="AG78" s="317"/>
      <c r="AH78" s="317"/>
      <c r="AI78" s="317"/>
      <c r="AJ78" s="317"/>
      <c r="AK78" s="317"/>
    </row>
    <row r="79" spans="2:37" x14ac:dyDescent="0.25">
      <c r="G79" s="320"/>
      <c r="H79" s="320"/>
      <c r="I79" s="320"/>
      <c r="J79" s="320"/>
      <c r="K79" s="320"/>
      <c r="L79" s="320"/>
      <c r="M79" s="320"/>
      <c r="N79" s="320"/>
      <c r="O79" s="320"/>
      <c r="P79" s="320"/>
      <c r="Q79" s="320"/>
    </row>
    <row r="80" spans="2:37" ht="13.5" customHeight="1" x14ac:dyDescent="0.25">
      <c r="B80" s="314" t="s">
        <v>754</v>
      </c>
      <c r="C80" s="314"/>
      <c r="D80" s="314"/>
      <c r="E80" s="314"/>
      <c r="G80" s="315" t="s">
        <v>755</v>
      </c>
      <c r="H80" s="315"/>
      <c r="I80" s="315"/>
      <c r="J80" s="315"/>
      <c r="K80" s="315"/>
      <c r="L80" s="315"/>
      <c r="M80" s="315"/>
      <c r="N80" s="315"/>
      <c r="O80" s="315"/>
      <c r="P80" s="315"/>
      <c r="Q80" s="315"/>
      <c r="U80" s="316">
        <v>1</v>
      </c>
      <c r="V80" s="316"/>
      <c r="W80" s="316"/>
      <c r="X80" s="316"/>
      <c r="Y80" s="316"/>
      <c r="Z80" s="316"/>
      <c r="AB80" s="317">
        <v>5500</v>
      </c>
      <c r="AC80" s="317"/>
      <c r="AD80" s="317"/>
      <c r="AE80" s="317"/>
      <c r="AF80" s="317"/>
      <c r="AG80" s="317"/>
      <c r="AH80" s="317"/>
      <c r="AI80" s="317"/>
      <c r="AJ80" s="317"/>
      <c r="AK80" s="317"/>
    </row>
    <row r="81" spans="2:37" ht="13.5" customHeight="1" x14ac:dyDescent="0.25">
      <c r="B81" s="314" t="s">
        <v>761</v>
      </c>
      <c r="C81" s="314"/>
      <c r="D81" s="314"/>
      <c r="E81" s="314"/>
      <c r="G81" s="315" t="s">
        <v>762</v>
      </c>
      <c r="H81" s="315"/>
      <c r="I81" s="315"/>
      <c r="J81" s="315"/>
      <c r="K81" s="315"/>
      <c r="L81" s="315"/>
      <c r="M81" s="315"/>
      <c r="N81" s="315"/>
      <c r="O81" s="315"/>
      <c r="P81" s="315"/>
      <c r="Q81" s="315"/>
      <c r="U81" s="316">
        <v>1</v>
      </c>
      <c r="V81" s="316"/>
      <c r="W81" s="316"/>
      <c r="X81" s="316"/>
      <c r="Y81" s="316"/>
      <c r="Z81" s="316"/>
      <c r="AB81" s="317">
        <v>5490</v>
      </c>
      <c r="AC81" s="317"/>
      <c r="AD81" s="317"/>
      <c r="AE81" s="317"/>
      <c r="AF81" s="317"/>
      <c r="AG81" s="317"/>
      <c r="AH81" s="317"/>
      <c r="AI81" s="317"/>
      <c r="AJ81" s="317"/>
      <c r="AK81" s="317"/>
    </row>
    <row r="82" spans="2:37" ht="13.5" customHeight="1" x14ac:dyDescent="0.25">
      <c r="B82" s="314" t="s">
        <v>660</v>
      </c>
      <c r="C82" s="314"/>
      <c r="D82" s="314"/>
      <c r="E82" s="314"/>
      <c r="G82" s="315" t="s">
        <v>661</v>
      </c>
      <c r="H82" s="315"/>
      <c r="I82" s="315"/>
      <c r="J82" s="315"/>
      <c r="K82" s="315"/>
      <c r="L82" s="315"/>
      <c r="M82" s="315"/>
      <c r="N82" s="315"/>
      <c r="O82" s="315"/>
      <c r="P82" s="315"/>
      <c r="Q82" s="315"/>
      <c r="U82" s="316">
        <v>1</v>
      </c>
      <c r="V82" s="316"/>
      <c r="W82" s="316"/>
      <c r="X82" s="316"/>
      <c r="Y82" s="316"/>
      <c r="Z82" s="316"/>
      <c r="AB82" s="317">
        <v>4170</v>
      </c>
      <c r="AC82" s="317"/>
      <c r="AD82" s="317"/>
      <c r="AE82" s="317"/>
      <c r="AF82" s="317"/>
      <c r="AG82" s="317"/>
      <c r="AH82" s="317"/>
      <c r="AI82" s="317"/>
      <c r="AJ82" s="317"/>
      <c r="AK82" s="317"/>
    </row>
    <row r="83" spans="2:37" ht="13.5" customHeight="1" x14ac:dyDescent="0.25">
      <c r="B83" s="314" t="s">
        <v>666</v>
      </c>
      <c r="C83" s="314"/>
      <c r="D83" s="314"/>
      <c r="E83" s="314"/>
      <c r="G83" s="315" t="s">
        <v>667</v>
      </c>
      <c r="H83" s="315"/>
      <c r="I83" s="315"/>
      <c r="J83" s="315"/>
      <c r="K83" s="315"/>
      <c r="L83" s="315"/>
      <c r="M83" s="315"/>
      <c r="N83" s="315"/>
      <c r="O83" s="315"/>
      <c r="P83" s="315"/>
      <c r="Q83" s="315"/>
      <c r="U83" s="316">
        <v>1</v>
      </c>
      <c r="V83" s="316"/>
      <c r="W83" s="316"/>
      <c r="X83" s="316"/>
      <c r="Y83" s="316"/>
      <c r="Z83" s="316"/>
      <c r="AB83" s="317">
        <v>3127.04</v>
      </c>
      <c r="AC83" s="317"/>
      <c r="AD83" s="317"/>
      <c r="AE83" s="317"/>
      <c r="AF83" s="317"/>
      <c r="AG83" s="317"/>
      <c r="AH83" s="317"/>
      <c r="AI83" s="317"/>
      <c r="AJ83" s="317"/>
      <c r="AK83" s="317"/>
    </row>
    <row r="84" spans="2:37" ht="13.5" customHeight="1" x14ac:dyDescent="0.25">
      <c r="B84" s="314" t="s">
        <v>729</v>
      </c>
      <c r="C84" s="314"/>
      <c r="D84" s="314"/>
      <c r="E84" s="314"/>
      <c r="G84" s="315" t="s">
        <v>730</v>
      </c>
      <c r="H84" s="315"/>
      <c r="I84" s="315"/>
      <c r="J84" s="315"/>
      <c r="K84" s="315"/>
      <c r="L84" s="315"/>
      <c r="M84" s="315"/>
      <c r="N84" s="315"/>
      <c r="O84" s="315"/>
      <c r="P84" s="315"/>
      <c r="Q84" s="315"/>
      <c r="U84" s="316">
        <v>1</v>
      </c>
      <c r="V84" s="316"/>
      <c r="W84" s="316"/>
      <c r="X84" s="316"/>
      <c r="Y84" s="316"/>
      <c r="Z84" s="316"/>
      <c r="AB84" s="317">
        <v>1725</v>
      </c>
      <c r="AC84" s="317"/>
      <c r="AD84" s="317"/>
      <c r="AE84" s="317"/>
      <c r="AF84" s="317"/>
      <c r="AG84" s="317"/>
      <c r="AH84" s="317"/>
      <c r="AI84" s="317"/>
      <c r="AJ84" s="317"/>
      <c r="AK84" s="317"/>
    </row>
    <row r="85" spans="2:37" x14ac:dyDescent="0.25">
      <c r="B85" s="314" t="s">
        <v>731</v>
      </c>
      <c r="C85" s="314"/>
      <c r="D85" s="314"/>
      <c r="E85" s="314"/>
      <c r="G85" s="320" t="s">
        <v>732</v>
      </c>
      <c r="H85" s="320"/>
      <c r="I85" s="320"/>
      <c r="J85" s="320"/>
      <c r="K85" s="320"/>
      <c r="L85" s="320"/>
      <c r="M85" s="320"/>
      <c r="N85" s="320"/>
      <c r="O85" s="320"/>
      <c r="P85" s="320"/>
      <c r="Q85" s="320"/>
      <c r="U85" s="316">
        <v>1</v>
      </c>
      <c r="V85" s="316"/>
      <c r="W85" s="316"/>
      <c r="X85" s="316"/>
      <c r="Y85" s="316"/>
      <c r="Z85" s="316"/>
      <c r="AB85" s="317">
        <v>1400</v>
      </c>
      <c r="AC85" s="317"/>
      <c r="AD85" s="317"/>
      <c r="AE85" s="317"/>
      <c r="AF85" s="317"/>
      <c r="AG85" s="317"/>
      <c r="AH85" s="317"/>
      <c r="AI85" s="317"/>
      <c r="AJ85" s="317"/>
      <c r="AK85" s="317"/>
    </row>
    <row r="86" spans="2:37" x14ac:dyDescent="0.25">
      <c r="G86" s="320"/>
      <c r="H86" s="320"/>
      <c r="I86" s="320"/>
      <c r="J86" s="320"/>
      <c r="K86" s="320"/>
      <c r="L86" s="320"/>
      <c r="M86" s="320"/>
      <c r="N86" s="320"/>
      <c r="O86" s="320"/>
      <c r="P86" s="320"/>
      <c r="Q86" s="320"/>
    </row>
    <row r="87" spans="2:37" ht="13.5" customHeight="1" x14ac:dyDescent="0.25">
      <c r="B87" s="314" t="s">
        <v>628</v>
      </c>
      <c r="C87" s="314"/>
      <c r="D87" s="314"/>
      <c r="E87" s="314"/>
      <c r="G87" s="315" t="s">
        <v>629</v>
      </c>
      <c r="H87" s="315"/>
      <c r="I87" s="315"/>
      <c r="J87" s="315"/>
      <c r="K87" s="315"/>
      <c r="L87" s="315"/>
      <c r="M87" s="315"/>
      <c r="N87" s="315"/>
      <c r="O87" s="315"/>
      <c r="P87" s="315"/>
      <c r="Q87" s="315"/>
      <c r="U87" s="316">
        <v>1</v>
      </c>
      <c r="V87" s="316"/>
      <c r="W87" s="316"/>
      <c r="X87" s="316"/>
      <c r="Y87" s="316"/>
      <c r="Z87" s="316"/>
      <c r="AB87" s="317">
        <v>740</v>
      </c>
      <c r="AC87" s="317"/>
      <c r="AD87" s="317"/>
      <c r="AE87" s="317"/>
      <c r="AF87" s="317"/>
      <c r="AG87" s="317"/>
      <c r="AH87" s="317"/>
      <c r="AI87" s="317"/>
      <c r="AJ87" s="317"/>
      <c r="AK87" s="317"/>
    </row>
    <row r="88" spans="2:37" x14ac:dyDescent="0.25">
      <c r="B88" s="291" t="s">
        <v>707</v>
      </c>
      <c r="C88" s="291"/>
      <c r="D88" s="291"/>
      <c r="E88" s="291"/>
      <c r="F88" s="291"/>
      <c r="G88" s="291"/>
      <c r="H88" s="291"/>
      <c r="I88" s="291"/>
      <c r="J88" s="291"/>
      <c r="K88" s="291"/>
      <c r="L88" s="291"/>
      <c r="M88" s="291"/>
      <c r="N88" s="291"/>
      <c r="O88" s="291"/>
      <c r="P88" s="291"/>
      <c r="Q88" s="291"/>
      <c r="R88" s="291"/>
      <c r="S88" s="291"/>
      <c r="U88" s="318">
        <v>26</v>
      </c>
      <c r="V88" s="318"/>
      <c r="W88" s="318"/>
      <c r="X88" s="318"/>
      <c r="Y88" s="318"/>
      <c r="Z88" s="318"/>
      <c r="AB88" s="319">
        <v>210993.39</v>
      </c>
      <c r="AC88" s="319"/>
      <c r="AD88" s="319"/>
      <c r="AE88" s="319"/>
      <c r="AF88" s="319"/>
      <c r="AG88" s="319"/>
      <c r="AH88" s="319"/>
      <c r="AI88" s="319"/>
      <c r="AJ88" s="319"/>
      <c r="AK88" s="319"/>
    </row>
    <row r="89" spans="2:37" ht="14.25" customHeight="1" x14ac:dyDescent="0.25">
      <c r="B89" s="291"/>
      <c r="C89" s="291"/>
      <c r="D89" s="291"/>
      <c r="E89" s="291"/>
      <c r="F89" s="291"/>
      <c r="G89" s="291"/>
      <c r="H89" s="291"/>
      <c r="I89" s="291"/>
      <c r="J89" s="291"/>
      <c r="K89" s="291"/>
      <c r="L89" s="291"/>
      <c r="M89" s="291"/>
      <c r="N89" s="291"/>
      <c r="O89" s="291"/>
      <c r="P89" s="291"/>
      <c r="Q89" s="291"/>
      <c r="R89" s="291"/>
      <c r="S89" s="291"/>
    </row>
    <row r="90" spans="2:37" ht="12" customHeight="1" x14ac:dyDescent="0.25"/>
    <row r="91" spans="2:37" ht="13.5" customHeight="1" x14ac:dyDescent="0.25">
      <c r="B91" s="283" t="s">
        <v>708</v>
      </c>
      <c r="C91" s="283"/>
      <c r="D91" s="283"/>
      <c r="E91" s="283"/>
      <c r="F91" s="283"/>
      <c r="G91" s="283"/>
      <c r="H91" s="283"/>
      <c r="I91" s="283"/>
      <c r="J91" s="283"/>
      <c r="K91" s="283"/>
      <c r="L91" s="283"/>
      <c r="M91" s="283"/>
      <c r="N91" s="283"/>
      <c r="O91" s="283"/>
      <c r="P91" s="283"/>
      <c r="Q91" s="283"/>
      <c r="R91" s="283"/>
      <c r="S91" s="283"/>
      <c r="T91" s="283"/>
      <c r="U91" s="283"/>
      <c r="V91" s="283"/>
      <c r="W91" s="283"/>
      <c r="X91" s="283"/>
      <c r="Y91" s="283"/>
      <c r="Z91" s="283"/>
      <c r="AA91" s="283"/>
      <c r="AB91" s="283"/>
      <c r="AC91" s="283"/>
      <c r="AD91" s="283"/>
      <c r="AE91" s="283"/>
      <c r="AF91" s="283"/>
      <c r="AG91" s="283"/>
      <c r="AH91" s="283"/>
      <c r="AI91" s="283"/>
      <c r="AJ91" s="283"/>
      <c r="AK91" s="283"/>
    </row>
    <row r="92" spans="2:37" ht="5.25" customHeight="1" x14ac:dyDescent="0.25"/>
    <row r="93" spans="2:37" ht="13.5" customHeight="1" x14ac:dyDescent="0.25">
      <c r="B93" s="314" t="s">
        <v>1058</v>
      </c>
      <c r="C93" s="314"/>
      <c r="D93" s="314"/>
      <c r="E93" s="314"/>
      <c r="G93" s="315" t="s">
        <v>1059</v>
      </c>
      <c r="H93" s="315"/>
      <c r="I93" s="315"/>
      <c r="J93" s="315"/>
      <c r="K93" s="315"/>
      <c r="L93" s="315"/>
      <c r="M93" s="315"/>
      <c r="N93" s="315"/>
      <c r="O93" s="315"/>
      <c r="P93" s="315"/>
      <c r="Q93" s="315"/>
      <c r="U93" s="316">
        <v>1</v>
      </c>
      <c r="V93" s="316"/>
      <c r="W93" s="316"/>
      <c r="X93" s="316"/>
      <c r="Y93" s="316"/>
      <c r="Z93" s="316"/>
      <c r="AB93" s="317">
        <v>89414</v>
      </c>
      <c r="AC93" s="317"/>
      <c r="AD93" s="317"/>
      <c r="AE93" s="317"/>
      <c r="AF93" s="317"/>
      <c r="AG93" s="317"/>
      <c r="AH93" s="317"/>
      <c r="AI93" s="317"/>
      <c r="AJ93" s="317"/>
      <c r="AK93" s="317"/>
    </row>
    <row r="94" spans="2:37" ht="13.5" customHeight="1" x14ac:dyDescent="0.25">
      <c r="B94" s="314" t="s">
        <v>1063</v>
      </c>
      <c r="C94" s="314"/>
      <c r="D94" s="314"/>
      <c r="E94" s="314"/>
      <c r="G94" s="315" t="s">
        <v>1064</v>
      </c>
      <c r="H94" s="315"/>
      <c r="I94" s="315"/>
      <c r="J94" s="315"/>
      <c r="K94" s="315"/>
      <c r="L94" s="315"/>
      <c r="M94" s="315"/>
      <c r="N94" s="315"/>
      <c r="O94" s="315"/>
      <c r="P94" s="315"/>
      <c r="Q94" s="315"/>
      <c r="U94" s="316">
        <v>1</v>
      </c>
      <c r="V94" s="316"/>
      <c r="W94" s="316"/>
      <c r="X94" s="316"/>
      <c r="Y94" s="316"/>
      <c r="Z94" s="316"/>
      <c r="AB94" s="317">
        <v>85170</v>
      </c>
      <c r="AC94" s="317"/>
      <c r="AD94" s="317"/>
      <c r="AE94" s="317"/>
      <c r="AF94" s="317"/>
      <c r="AG94" s="317"/>
      <c r="AH94" s="317"/>
      <c r="AI94" s="317"/>
      <c r="AJ94" s="317"/>
      <c r="AK94" s="317"/>
    </row>
    <row r="95" spans="2:37" ht="13.5" customHeight="1" x14ac:dyDescent="0.25">
      <c r="B95" s="314" t="s">
        <v>596</v>
      </c>
      <c r="C95" s="314"/>
      <c r="D95" s="314"/>
      <c r="E95" s="314"/>
      <c r="G95" s="315" t="s">
        <v>597</v>
      </c>
      <c r="H95" s="315"/>
      <c r="I95" s="315"/>
      <c r="J95" s="315"/>
      <c r="K95" s="315"/>
      <c r="L95" s="315"/>
      <c r="M95" s="315"/>
      <c r="N95" s="315"/>
      <c r="O95" s="315"/>
      <c r="P95" s="315"/>
      <c r="Q95" s="315"/>
      <c r="U95" s="316">
        <v>5</v>
      </c>
      <c r="V95" s="316"/>
      <c r="W95" s="316"/>
      <c r="X95" s="316"/>
      <c r="Y95" s="316"/>
      <c r="Z95" s="316"/>
      <c r="AB95" s="317">
        <v>21366</v>
      </c>
      <c r="AC95" s="317"/>
      <c r="AD95" s="317"/>
      <c r="AE95" s="317"/>
      <c r="AF95" s="317"/>
      <c r="AG95" s="317"/>
      <c r="AH95" s="317"/>
      <c r="AI95" s="317"/>
      <c r="AJ95" s="317"/>
      <c r="AK95" s="317"/>
    </row>
    <row r="96" spans="2:37" ht="13.5" customHeight="1" x14ac:dyDescent="0.25">
      <c r="B96" s="314" t="s">
        <v>591</v>
      </c>
      <c r="C96" s="314"/>
      <c r="D96" s="314"/>
      <c r="E96" s="314"/>
      <c r="G96" s="315" t="s">
        <v>592</v>
      </c>
      <c r="H96" s="315"/>
      <c r="I96" s="315"/>
      <c r="J96" s="315"/>
      <c r="K96" s="315"/>
      <c r="L96" s="315"/>
      <c r="M96" s="315"/>
      <c r="N96" s="315"/>
      <c r="O96" s="315"/>
      <c r="P96" s="315"/>
      <c r="Q96" s="315"/>
      <c r="U96" s="316">
        <v>5</v>
      </c>
      <c r="V96" s="316"/>
      <c r="W96" s="316"/>
      <c r="X96" s="316"/>
      <c r="Y96" s="316"/>
      <c r="Z96" s="316"/>
      <c r="AB96" s="317">
        <v>6804.26</v>
      </c>
      <c r="AC96" s="317"/>
      <c r="AD96" s="317"/>
      <c r="AE96" s="317"/>
      <c r="AF96" s="317"/>
      <c r="AG96" s="317"/>
      <c r="AH96" s="317"/>
      <c r="AI96" s="317"/>
      <c r="AJ96" s="317"/>
      <c r="AK96" s="317"/>
    </row>
    <row r="97" spans="2:37" x14ac:dyDescent="0.25">
      <c r="B97" s="291" t="s">
        <v>709</v>
      </c>
      <c r="C97" s="291"/>
      <c r="D97" s="291"/>
      <c r="E97" s="291"/>
      <c r="F97" s="291"/>
      <c r="G97" s="291"/>
      <c r="H97" s="291"/>
      <c r="I97" s="291"/>
      <c r="J97" s="291"/>
      <c r="K97" s="291"/>
      <c r="L97" s="291"/>
      <c r="M97" s="291"/>
      <c r="N97" s="291"/>
      <c r="O97" s="291"/>
      <c r="P97" s="291"/>
      <c r="Q97" s="291"/>
      <c r="R97" s="291"/>
      <c r="S97" s="291"/>
      <c r="U97" s="318">
        <v>12</v>
      </c>
      <c r="V97" s="318"/>
      <c r="W97" s="318"/>
      <c r="X97" s="318"/>
      <c r="Y97" s="318"/>
      <c r="Z97" s="318"/>
      <c r="AB97" s="319">
        <v>202754.26</v>
      </c>
      <c r="AC97" s="319"/>
      <c r="AD97" s="319"/>
      <c r="AE97" s="319"/>
      <c r="AF97" s="319"/>
      <c r="AG97" s="319"/>
      <c r="AH97" s="319"/>
      <c r="AI97" s="319"/>
      <c r="AJ97" s="319"/>
      <c r="AK97" s="319"/>
    </row>
    <row r="98" spans="2:37" ht="14.25" customHeight="1" x14ac:dyDescent="0.25">
      <c r="B98" s="291"/>
      <c r="C98" s="291"/>
      <c r="D98" s="291"/>
      <c r="E98" s="291"/>
      <c r="F98" s="291"/>
      <c r="G98" s="291"/>
      <c r="H98" s="291"/>
      <c r="I98" s="291"/>
      <c r="J98" s="291"/>
      <c r="K98" s="291"/>
      <c r="L98" s="291"/>
      <c r="M98" s="291"/>
      <c r="N98" s="291"/>
      <c r="O98" s="291"/>
      <c r="P98" s="291"/>
      <c r="Q98" s="291"/>
      <c r="R98" s="291"/>
      <c r="S98" s="291"/>
    </row>
    <row r="99" spans="2:37" ht="12" customHeight="1" x14ac:dyDescent="0.25"/>
    <row r="100" spans="2:37" ht="13.5" customHeight="1" x14ac:dyDescent="0.25">
      <c r="B100" s="283" t="s">
        <v>710</v>
      </c>
      <c r="C100" s="283"/>
      <c r="D100" s="283"/>
      <c r="E100" s="283"/>
      <c r="F100" s="283"/>
      <c r="G100" s="283"/>
      <c r="H100" s="283"/>
      <c r="I100" s="283"/>
      <c r="J100" s="283"/>
      <c r="K100" s="283"/>
      <c r="L100" s="283"/>
      <c r="M100" s="283"/>
      <c r="N100" s="283"/>
      <c r="O100" s="283"/>
      <c r="P100" s="283"/>
      <c r="Q100" s="283"/>
      <c r="R100" s="283"/>
      <c r="S100" s="283"/>
      <c r="T100" s="283"/>
      <c r="U100" s="283"/>
      <c r="V100" s="283"/>
      <c r="W100" s="283"/>
      <c r="X100" s="283"/>
      <c r="Y100" s="283"/>
      <c r="Z100" s="283"/>
      <c r="AA100" s="283"/>
      <c r="AB100" s="283"/>
      <c r="AC100" s="283"/>
      <c r="AD100" s="283"/>
      <c r="AE100" s="283"/>
      <c r="AF100" s="283"/>
      <c r="AG100" s="283"/>
      <c r="AH100" s="283"/>
      <c r="AI100" s="283"/>
      <c r="AJ100" s="283"/>
      <c r="AK100" s="283"/>
    </row>
    <row r="101" spans="2:37" ht="5.25" customHeight="1" x14ac:dyDescent="0.25"/>
    <row r="102" spans="2:37" ht="13.5" customHeight="1" x14ac:dyDescent="0.25">
      <c r="B102" s="314" t="s">
        <v>591</v>
      </c>
      <c r="C102" s="314"/>
      <c r="D102" s="314"/>
      <c r="E102" s="314"/>
      <c r="G102" s="315" t="s">
        <v>592</v>
      </c>
      <c r="H102" s="315"/>
      <c r="I102" s="315"/>
      <c r="J102" s="315"/>
      <c r="K102" s="315"/>
      <c r="L102" s="315"/>
      <c r="M102" s="315"/>
      <c r="N102" s="315"/>
      <c r="O102" s="315"/>
      <c r="P102" s="315"/>
      <c r="Q102" s="315"/>
      <c r="U102" s="316">
        <v>2</v>
      </c>
      <c r="V102" s="316"/>
      <c r="W102" s="316"/>
      <c r="X102" s="316"/>
      <c r="Y102" s="316"/>
      <c r="Z102" s="316"/>
      <c r="AB102" s="317">
        <v>27256.87</v>
      </c>
      <c r="AC102" s="317"/>
      <c r="AD102" s="317"/>
      <c r="AE102" s="317"/>
      <c r="AF102" s="317"/>
      <c r="AG102" s="317"/>
      <c r="AH102" s="317"/>
      <c r="AI102" s="317"/>
      <c r="AJ102" s="317"/>
      <c r="AK102" s="317"/>
    </row>
    <row r="103" spans="2:37" ht="13.5" customHeight="1" x14ac:dyDescent="0.25">
      <c r="B103" s="314" t="s">
        <v>594</v>
      </c>
      <c r="C103" s="314"/>
      <c r="D103" s="314"/>
      <c r="E103" s="314"/>
      <c r="G103" s="315" t="s">
        <v>595</v>
      </c>
      <c r="H103" s="315"/>
      <c r="I103" s="315"/>
      <c r="J103" s="315"/>
      <c r="K103" s="315"/>
      <c r="L103" s="315"/>
      <c r="M103" s="315"/>
      <c r="N103" s="315"/>
      <c r="O103" s="315"/>
      <c r="P103" s="315"/>
      <c r="Q103" s="315"/>
      <c r="U103" s="316">
        <v>1</v>
      </c>
      <c r="V103" s="316"/>
      <c r="W103" s="316"/>
      <c r="X103" s="316"/>
      <c r="Y103" s="316"/>
      <c r="Z103" s="316"/>
      <c r="AB103" s="317">
        <v>3800</v>
      </c>
      <c r="AC103" s="317"/>
      <c r="AD103" s="317"/>
      <c r="AE103" s="317"/>
      <c r="AF103" s="317"/>
      <c r="AG103" s="317"/>
      <c r="AH103" s="317"/>
      <c r="AI103" s="317"/>
      <c r="AJ103" s="317"/>
      <c r="AK103" s="317"/>
    </row>
    <row r="104" spans="2:37" ht="13.5" customHeight="1" x14ac:dyDescent="0.25">
      <c r="B104" s="314" t="s">
        <v>596</v>
      </c>
      <c r="C104" s="314"/>
      <c r="D104" s="314"/>
      <c r="E104" s="314"/>
      <c r="G104" s="315" t="s">
        <v>597</v>
      </c>
      <c r="H104" s="315"/>
      <c r="I104" s="315"/>
      <c r="J104" s="315"/>
      <c r="K104" s="315"/>
      <c r="L104" s="315"/>
      <c r="M104" s="315"/>
      <c r="N104" s="315"/>
      <c r="O104" s="315"/>
      <c r="P104" s="315"/>
      <c r="Q104" s="315"/>
      <c r="U104" s="316">
        <v>2</v>
      </c>
      <c r="V104" s="316"/>
      <c r="W104" s="316"/>
      <c r="X104" s="316"/>
      <c r="Y104" s="316"/>
      <c r="Z104" s="316"/>
      <c r="AB104" s="317">
        <v>3747.78</v>
      </c>
      <c r="AC104" s="317"/>
      <c r="AD104" s="317"/>
      <c r="AE104" s="317"/>
      <c r="AF104" s="317"/>
      <c r="AG104" s="317"/>
      <c r="AH104" s="317"/>
      <c r="AI104" s="317"/>
      <c r="AJ104" s="317"/>
      <c r="AK104" s="317"/>
    </row>
    <row r="105" spans="2:37" x14ac:dyDescent="0.25">
      <c r="B105" s="291" t="s">
        <v>711</v>
      </c>
      <c r="C105" s="291"/>
      <c r="D105" s="291"/>
      <c r="E105" s="291"/>
      <c r="F105" s="291"/>
      <c r="G105" s="291"/>
      <c r="H105" s="291"/>
      <c r="I105" s="291"/>
      <c r="J105" s="291"/>
      <c r="K105" s="291"/>
      <c r="L105" s="291"/>
      <c r="M105" s="291"/>
      <c r="N105" s="291"/>
      <c r="O105" s="291"/>
      <c r="P105" s="291"/>
      <c r="Q105" s="291"/>
      <c r="R105" s="291"/>
      <c r="S105" s="291"/>
      <c r="U105" s="318">
        <v>5</v>
      </c>
      <c r="V105" s="318"/>
      <c r="W105" s="318"/>
      <c r="X105" s="318"/>
      <c r="Y105" s="318"/>
      <c r="Z105" s="318"/>
      <c r="AB105" s="319">
        <v>34804.65</v>
      </c>
      <c r="AC105" s="319"/>
      <c r="AD105" s="319"/>
      <c r="AE105" s="319"/>
      <c r="AF105" s="319"/>
      <c r="AG105" s="319"/>
      <c r="AH105" s="319"/>
      <c r="AI105" s="319"/>
      <c r="AJ105" s="319"/>
      <c r="AK105" s="319"/>
    </row>
    <row r="106" spans="2:37" ht="14.25" customHeight="1" x14ac:dyDescent="0.25">
      <c r="B106" s="291"/>
      <c r="C106" s="291"/>
      <c r="D106" s="291"/>
      <c r="E106" s="291"/>
      <c r="F106" s="291"/>
      <c r="G106" s="291"/>
      <c r="H106" s="291"/>
      <c r="I106" s="291"/>
      <c r="J106" s="291"/>
      <c r="K106" s="291"/>
      <c r="L106" s="291"/>
      <c r="M106" s="291"/>
      <c r="N106" s="291"/>
      <c r="O106" s="291"/>
      <c r="P106" s="291"/>
      <c r="Q106" s="291"/>
      <c r="R106" s="291"/>
      <c r="S106" s="291"/>
    </row>
    <row r="107" spans="2:37" ht="12" customHeight="1" x14ac:dyDescent="0.25"/>
    <row r="108" spans="2:37" ht="13.5" customHeight="1" x14ac:dyDescent="0.25">
      <c r="B108" s="283" t="s">
        <v>712</v>
      </c>
      <c r="C108" s="283"/>
      <c r="D108" s="283"/>
      <c r="E108" s="283"/>
      <c r="F108" s="283"/>
      <c r="G108" s="283"/>
      <c r="H108" s="283"/>
      <c r="I108" s="283"/>
      <c r="J108" s="283"/>
      <c r="K108" s="283"/>
      <c r="L108" s="283"/>
      <c r="M108" s="283"/>
      <c r="N108" s="283"/>
      <c r="O108" s="283"/>
      <c r="P108" s="283"/>
      <c r="Q108" s="283"/>
      <c r="R108" s="283"/>
      <c r="S108" s="283"/>
      <c r="T108" s="283"/>
      <c r="U108" s="283"/>
      <c r="V108" s="283"/>
      <c r="W108" s="283"/>
      <c r="X108" s="283"/>
      <c r="Y108" s="283"/>
      <c r="Z108" s="283"/>
      <c r="AA108" s="283"/>
      <c r="AB108" s="283"/>
      <c r="AC108" s="283"/>
      <c r="AD108" s="283"/>
      <c r="AE108" s="283"/>
      <c r="AF108" s="283"/>
      <c r="AG108" s="283"/>
      <c r="AH108" s="283"/>
      <c r="AI108" s="283"/>
      <c r="AJ108" s="283"/>
      <c r="AK108" s="283"/>
    </row>
    <row r="109" spans="2:37" ht="5.25" customHeight="1" x14ac:dyDescent="0.25"/>
    <row r="110" spans="2:37" ht="13.5" customHeight="1" x14ac:dyDescent="0.25">
      <c r="B110" s="314" t="s">
        <v>636</v>
      </c>
      <c r="C110" s="314"/>
      <c r="D110" s="314"/>
      <c r="E110" s="314"/>
      <c r="G110" s="315" t="s">
        <v>637</v>
      </c>
      <c r="H110" s="315"/>
      <c r="I110" s="315"/>
      <c r="J110" s="315"/>
      <c r="K110" s="315"/>
      <c r="L110" s="315"/>
      <c r="M110" s="315"/>
      <c r="N110" s="315"/>
      <c r="O110" s="315"/>
      <c r="P110" s="315"/>
      <c r="Q110" s="315"/>
      <c r="U110" s="316">
        <v>15</v>
      </c>
      <c r="V110" s="316"/>
      <c r="W110" s="316"/>
      <c r="X110" s="316"/>
      <c r="Y110" s="316"/>
      <c r="Z110" s="316"/>
      <c r="AB110" s="317">
        <v>55352.6</v>
      </c>
      <c r="AC110" s="317"/>
      <c r="AD110" s="317"/>
      <c r="AE110" s="317"/>
      <c r="AF110" s="317"/>
      <c r="AG110" s="317"/>
      <c r="AH110" s="317"/>
      <c r="AI110" s="317"/>
      <c r="AJ110" s="317"/>
      <c r="AK110" s="317"/>
    </row>
    <row r="111" spans="2:37" ht="13.5" customHeight="1" x14ac:dyDescent="0.25">
      <c r="B111" s="314" t="s">
        <v>666</v>
      </c>
      <c r="C111" s="314"/>
      <c r="D111" s="314"/>
      <c r="E111" s="314"/>
      <c r="G111" s="315" t="s">
        <v>667</v>
      </c>
      <c r="H111" s="315"/>
      <c r="I111" s="315"/>
      <c r="J111" s="315"/>
      <c r="K111" s="315"/>
      <c r="L111" s="315"/>
      <c r="M111" s="315"/>
      <c r="N111" s="315"/>
      <c r="O111" s="315"/>
      <c r="P111" s="315"/>
      <c r="Q111" s="315"/>
      <c r="U111" s="316">
        <v>3</v>
      </c>
      <c r="V111" s="316"/>
      <c r="W111" s="316"/>
      <c r="X111" s="316"/>
      <c r="Y111" s="316"/>
      <c r="Z111" s="316"/>
      <c r="AB111" s="317">
        <v>15699</v>
      </c>
      <c r="AC111" s="317"/>
      <c r="AD111" s="317"/>
      <c r="AE111" s="317"/>
      <c r="AF111" s="317"/>
      <c r="AG111" s="317"/>
      <c r="AH111" s="317"/>
      <c r="AI111" s="317"/>
      <c r="AJ111" s="317"/>
      <c r="AK111" s="317"/>
    </row>
    <row r="112" spans="2:37" ht="13.5" customHeight="1" x14ac:dyDescent="0.25">
      <c r="B112" s="314" t="s">
        <v>596</v>
      </c>
      <c r="C112" s="314"/>
      <c r="D112" s="314"/>
      <c r="E112" s="314"/>
      <c r="G112" s="315" t="s">
        <v>597</v>
      </c>
      <c r="H112" s="315"/>
      <c r="I112" s="315"/>
      <c r="J112" s="315"/>
      <c r="K112" s="315"/>
      <c r="L112" s="315"/>
      <c r="M112" s="315"/>
      <c r="N112" s="315"/>
      <c r="O112" s="315"/>
      <c r="P112" s="315"/>
      <c r="Q112" s="315"/>
      <c r="U112" s="316">
        <v>5</v>
      </c>
      <c r="V112" s="316"/>
      <c r="W112" s="316"/>
      <c r="X112" s="316"/>
      <c r="Y112" s="316"/>
      <c r="Z112" s="316"/>
      <c r="AB112" s="317">
        <v>13321.85</v>
      </c>
      <c r="AC112" s="317"/>
      <c r="AD112" s="317"/>
      <c r="AE112" s="317"/>
      <c r="AF112" s="317"/>
      <c r="AG112" s="317"/>
      <c r="AH112" s="317"/>
      <c r="AI112" s="317"/>
      <c r="AJ112" s="317"/>
      <c r="AK112" s="317"/>
    </row>
    <row r="113" spans="2:37" ht="13.5" customHeight="1" x14ac:dyDescent="0.25">
      <c r="B113" s="314" t="s">
        <v>591</v>
      </c>
      <c r="C113" s="314"/>
      <c r="D113" s="314"/>
      <c r="E113" s="314"/>
      <c r="G113" s="315" t="s">
        <v>592</v>
      </c>
      <c r="H113" s="315"/>
      <c r="I113" s="315"/>
      <c r="J113" s="315"/>
      <c r="K113" s="315"/>
      <c r="L113" s="315"/>
      <c r="M113" s="315"/>
      <c r="N113" s="315"/>
      <c r="O113" s="315"/>
      <c r="P113" s="315"/>
      <c r="Q113" s="315"/>
      <c r="U113" s="316">
        <v>3</v>
      </c>
      <c r="V113" s="316"/>
      <c r="W113" s="316"/>
      <c r="X113" s="316"/>
      <c r="Y113" s="316"/>
      <c r="Z113" s="316"/>
      <c r="AB113" s="317">
        <v>11021.85</v>
      </c>
      <c r="AC113" s="317"/>
      <c r="AD113" s="317"/>
      <c r="AE113" s="317"/>
      <c r="AF113" s="317"/>
      <c r="AG113" s="317"/>
      <c r="AH113" s="317"/>
      <c r="AI113" s="317"/>
      <c r="AJ113" s="317"/>
      <c r="AK113" s="317"/>
    </row>
    <row r="114" spans="2:37" x14ac:dyDescent="0.25">
      <c r="B114" s="291" t="s">
        <v>713</v>
      </c>
      <c r="C114" s="291"/>
      <c r="D114" s="291"/>
      <c r="E114" s="291"/>
      <c r="F114" s="291"/>
      <c r="G114" s="291"/>
      <c r="H114" s="291"/>
      <c r="I114" s="291"/>
      <c r="J114" s="291"/>
      <c r="K114" s="291"/>
      <c r="L114" s="291"/>
      <c r="M114" s="291"/>
      <c r="N114" s="291"/>
      <c r="O114" s="291"/>
      <c r="P114" s="291"/>
      <c r="Q114" s="291"/>
      <c r="R114" s="291"/>
      <c r="S114" s="291"/>
      <c r="U114" s="318">
        <v>26</v>
      </c>
      <c r="V114" s="318"/>
      <c r="W114" s="318"/>
      <c r="X114" s="318"/>
      <c r="Y114" s="318"/>
      <c r="Z114" s="318"/>
      <c r="AB114" s="319">
        <v>95395.3</v>
      </c>
      <c r="AC114" s="319"/>
      <c r="AD114" s="319"/>
      <c r="AE114" s="319"/>
      <c r="AF114" s="319"/>
      <c r="AG114" s="319"/>
      <c r="AH114" s="319"/>
      <c r="AI114" s="319"/>
      <c r="AJ114" s="319"/>
      <c r="AK114" s="319"/>
    </row>
    <row r="115" spans="2:37" ht="14.25" customHeight="1" x14ac:dyDescent="0.25">
      <c r="B115" s="291"/>
      <c r="C115" s="291"/>
      <c r="D115" s="291"/>
      <c r="E115" s="291"/>
      <c r="F115" s="291"/>
      <c r="G115" s="291"/>
      <c r="H115" s="291"/>
      <c r="I115" s="291"/>
      <c r="J115" s="291"/>
      <c r="K115" s="291"/>
      <c r="L115" s="291"/>
      <c r="M115" s="291"/>
      <c r="N115" s="291"/>
      <c r="O115" s="291"/>
      <c r="P115" s="291"/>
      <c r="Q115" s="291"/>
      <c r="R115" s="291"/>
      <c r="S115" s="291"/>
    </row>
    <row r="116" spans="2:37" ht="12" customHeight="1" x14ac:dyDescent="0.25"/>
    <row r="117" spans="2:37" ht="13.5" customHeight="1" x14ac:dyDescent="0.25">
      <c r="B117" s="283" t="s">
        <v>714</v>
      </c>
      <c r="C117" s="283"/>
      <c r="D117" s="283"/>
      <c r="E117" s="283"/>
      <c r="F117" s="283"/>
      <c r="G117" s="283"/>
      <c r="H117" s="283"/>
      <c r="I117" s="283"/>
      <c r="J117" s="283"/>
      <c r="K117" s="283"/>
      <c r="L117" s="283"/>
      <c r="M117" s="283"/>
      <c r="N117" s="283"/>
      <c r="O117" s="283"/>
      <c r="P117" s="283"/>
      <c r="Q117" s="283"/>
      <c r="R117" s="283"/>
      <c r="S117" s="283"/>
      <c r="T117" s="283"/>
      <c r="U117" s="283"/>
      <c r="V117" s="283"/>
      <c r="W117" s="283"/>
      <c r="X117" s="283"/>
      <c r="Y117" s="283"/>
      <c r="Z117" s="283"/>
      <c r="AA117" s="283"/>
      <c r="AB117" s="283"/>
      <c r="AC117" s="283"/>
      <c r="AD117" s="283"/>
      <c r="AE117" s="283"/>
      <c r="AF117" s="283"/>
      <c r="AG117" s="283"/>
      <c r="AH117" s="283"/>
      <c r="AI117" s="283"/>
      <c r="AJ117" s="283"/>
      <c r="AK117" s="283"/>
    </row>
    <row r="118" spans="2:37" ht="5.25" customHeight="1" x14ac:dyDescent="0.25"/>
    <row r="119" spans="2:37" ht="13.5" customHeight="1" x14ac:dyDescent="0.25">
      <c r="B119" s="314" t="s">
        <v>596</v>
      </c>
      <c r="C119" s="314"/>
      <c r="D119" s="314"/>
      <c r="E119" s="314"/>
      <c r="G119" s="315" t="s">
        <v>597</v>
      </c>
      <c r="H119" s="315"/>
      <c r="I119" s="315"/>
      <c r="J119" s="315"/>
      <c r="K119" s="315"/>
      <c r="L119" s="315"/>
      <c r="M119" s="315"/>
      <c r="N119" s="315"/>
      <c r="O119" s="315"/>
      <c r="P119" s="315"/>
      <c r="Q119" s="315"/>
      <c r="U119" s="316">
        <v>3</v>
      </c>
      <c r="V119" s="316"/>
      <c r="W119" s="316"/>
      <c r="X119" s="316"/>
      <c r="Y119" s="316"/>
      <c r="Z119" s="316"/>
      <c r="AB119" s="317">
        <v>26084.46</v>
      </c>
      <c r="AC119" s="317"/>
      <c r="AD119" s="317"/>
      <c r="AE119" s="317"/>
      <c r="AF119" s="317"/>
      <c r="AG119" s="317"/>
      <c r="AH119" s="317"/>
      <c r="AI119" s="317"/>
      <c r="AJ119" s="317"/>
      <c r="AK119" s="317"/>
    </row>
    <row r="120" spans="2:37" ht="13.5" customHeight="1" x14ac:dyDescent="0.25">
      <c r="B120" s="314" t="s">
        <v>591</v>
      </c>
      <c r="C120" s="314"/>
      <c r="D120" s="314"/>
      <c r="E120" s="314"/>
      <c r="G120" s="315" t="s">
        <v>592</v>
      </c>
      <c r="H120" s="315"/>
      <c r="I120" s="315"/>
      <c r="J120" s="315"/>
      <c r="K120" s="315"/>
      <c r="L120" s="315"/>
      <c r="M120" s="315"/>
      <c r="N120" s="315"/>
      <c r="O120" s="315"/>
      <c r="P120" s="315"/>
      <c r="Q120" s="315"/>
      <c r="U120" s="316">
        <v>2</v>
      </c>
      <c r="V120" s="316"/>
      <c r="W120" s="316"/>
      <c r="X120" s="316"/>
      <c r="Y120" s="316"/>
      <c r="Z120" s="316"/>
      <c r="AB120" s="317">
        <v>11503.19</v>
      </c>
      <c r="AC120" s="317"/>
      <c r="AD120" s="317"/>
      <c r="AE120" s="317"/>
      <c r="AF120" s="317"/>
      <c r="AG120" s="317"/>
      <c r="AH120" s="317"/>
      <c r="AI120" s="317"/>
      <c r="AJ120" s="317"/>
      <c r="AK120" s="317"/>
    </row>
    <row r="121" spans="2:37" ht="13.5" customHeight="1" x14ac:dyDescent="0.25">
      <c r="B121" s="314" t="s">
        <v>734</v>
      </c>
      <c r="C121" s="314"/>
      <c r="D121" s="314"/>
      <c r="E121" s="314"/>
      <c r="G121" s="315" t="s">
        <v>735</v>
      </c>
      <c r="H121" s="315"/>
      <c r="I121" s="315"/>
      <c r="J121" s="315"/>
      <c r="K121" s="315"/>
      <c r="L121" s="315"/>
      <c r="M121" s="315"/>
      <c r="N121" s="315"/>
      <c r="O121" s="315"/>
      <c r="P121" s="315"/>
      <c r="Q121" s="315"/>
      <c r="U121" s="316">
        <v>1</v>
      </c>
      <c r="V121" s="316"/>
      <c r="W121" s="316"/>
      <c r="X121" s="316"/>
      <c r="Y121" s="316"/>
      <c r="Z121" s="316"/>
      <c r="AB121" s="317">
        <v>2675.98</v>
      </c>
      <c r="AC121" s="317"/>
      <c r="AD121" s="317"/>
      <c r="AE121" s="317"/>
      <c r="AF121" s="317"/>
      <c r="AG121" s="317"/>
      <c r="AH121" s="317"/>
      <c r="AI121" s="317"/>
      <c r="AJ121" s="317"/>
      <c r="AK121" s="317"/>
    </row>
    <row r="122" spans="2:37" x14ac:dyDescent="0.25">
      <c r="B122" s="291" t="s">
        <v>715</v>
      </c>
      <c r="C122" s="291"/>
      <c r="D122" s="291"/>
      <c r="E122" s="291"/>
      <c r="F122" s="291"/>
      <c r="G122" s="291"/>
      <c r="H122" s="291"/>
      <c r="I122" s="291"/>
      <c r="J122" s="291"/>
      <c r="K122" s="291"/>
      <c r="L122" s="291"/>
      <c r="M122" s="291"/>
      <c r="N122" s="291"/>
      <c r="O122" s="291"/>
      <c r="P122" s="291"/>
      <c r="Q122" s="291"/>
      <c r="R122" s="291"/>
      <c r="S122" s="291"/>
      <c r="U122" s="318">
        <v>6</v>
      </c>
      <c r="V122" s="318"/>
      <c r="W122" s="318"/>
      <c r="X122" s="318"/>
      <c r="Y122" s="318"/>
      <c r="Z122" s="318"/>
      <c r="AB122" s="319">
        <v>40263.629999999997</v>
      </c>
      <c r="AC122" s="319"/>
      <c r="AD122" s="319"/>
      <c r="AE122" s="319"/>
      <c r="AF122" s="319"/>
      <c r="AG122" s="319"/>
      <c r="AH122" s="319"/>
      <c r="AI122" s="319"/>
      <c r="AJ122" s="319"/>
      <c r="AK122" s="319"/>
    </row>
    <row r="123" spans="2:37" ht="14.25" customHeight="1" x14ac:dyDescent="0.25">
      <c r="B123" s="291"/>
      <c r="C123" s="291"/>
      <c r="D123" s="291"/>
      <c r="E123" s="291"/>
      <c r="F123" s="291"/>
      <c r="G123" s="291"/>
      <c r="H123" s="291"/>
      <c r="I123" s="291"/>
      <c r="J123" s="291"/>
      <c r="K123" s="291"/>
      <c r="L123" s="291"/>
      <c r="M123" s="291"/>
      <c r="N123" s="291"/>
      <c r="O123" s="291"/>
      <c r="P123" s="291"/>
      <c r="Q123" s="291"/>
      <c r="R123" s="291"/>
      <c r="S123" s="291"/>
    </row>
    <row r="124" spans="2:37" ht="12" customHeight="1" x14ac:dyDescent="0.25"/>
    <row r="125" spans="2:37" ht="13.5" customHeight="1" x14ac:dyDescent="0.25">
      <c r="B125" s="283" t="s">
        <v>716</v>
      </c>
      <c r="C125" s="283"/>
      <c r="D125" s="283"/>
      <c r="E125" s="283"/>
      <c r="F125" s="283"/>
      <c r="G125" s="283"/>
      <c r="H125" s="283"/>
      <c r="I125" s="283"/>
      <c r="J125" s="283"/>
      <c r="K125" s="283"/>
      <c r="L125" s="283"/>
      <c r="M125" s="283"/>
      <c r="N125" s="283"/>
      <c r="O125" s="283"/>
      <c r="P125" s="283"/>
      <c r="Q125" s="283"/>
      <c r="R125" s="283"/>
      <c r="S125" s="283"/>
      <c r="T125" s="283"/>
      <c r="U125" s="283"/>
      <c r="V125" s="283"/>
      <c r="W125" s="283"/>
      <c r="X125" s="283"/>
      <c r="Y125" s="283"/>
      <c r="Z125" s="283"/>
      <c r="AA125" s="283"/>
      <c r="AB125" s="283"/>
      <c r="AC125" s="283"/>
      <c r="AD125" s="283"/>
      <c r="AE125" s="283"/>
      <c r="AF125" s="283"/>
      <c r="AG125" s="283"/>
      <c r="AH125" s="283"/>
      <c r="AI125" s="283"/>
      <c r="AJ125" s="283"/>
      <c r="AK125" s="283"/>
    </row>
    <row r="126" spans="2:37" ht="5.25" customHeight="1" x14ac:dyDescent="0.25"/>
    <row r="127" spans="2:37" ht="13.5" customHeight="1" x14ac:dyDescent="0.25">
      <c r="B127" s="314" t="s">
        <v>801</v>
      </c>
      <c r="C127" s="314"/>
      <c r="D127" s="314"/>
      <c r="E127" s="314"/>
      <c r="G127" s="315" t="s">
        <v>802</v>
      </c>
      <c r="H127" s="315"/>
      <c r="I127" s="315"/>
      <c r="J127" s="315"/>
      <c r="K127" s="315"/>
      <c r="L127" s="315"/>
      <c r="M127" s="315"/>
      <c r="N127" s="315"/>
      <c r="O127" s="315"/>
      <c r="P127" s="315"/>
      <c r="Q127" s="315"/>
      <c r="U127" s="316">
        <v>1</v>
      </c>
      <c r="V127" s="316"/>
      <c r="W127" s="316"/>
      <c r="X127" s="316"/>
      <c r="Y127" s="316"/>
      <c r="Z127" s="316"/>
      <c r="AB127" s="317">
        <v>39690</v>
      </c>
      <c r="AC127" s="317"/>
      <c r="AD127" s="317"/>
      <c r="AE127" s="317"/>
      <c r="AF127" s="317"/>
      <c r="AG127" s="317"/>
      <c r="AH127" s="317"/>
      <c r="AI127" s="317"/>
      <c r="AJ127" s="317"/>
      <c r="AK127" s="317"/>
    </row>
    <row r="128" spans="2:37" ht="13.5" customHeight="1" x14ac:dyDescent="0.25">
      <c r="B128" s="314" t="s">
        <v>1053</v>
      </c>
      <c r="C128" s="314"/>
      <c r="D128" s="314"/>
      <c r="E128" s="314"/>
      <c r="G128" s="315" t="s">
        <v>1054</v>
      </c>
      <c r="H128" s="315"/>
      <c r="I128" s="315"/>
      <c r="J128" s="315"/>
      <c r="K128" s="315"/>
      <c r="L128" s="315"/>
      <c r="M128" s="315"/>
      <c r="N128" s="315"/>
      <c r="O128" s="315"/>
      <c r="P128" s="315"/>
      <c r="Q128" s="315"/>
      <c r="U128" s="316">
        <v>1</v>
      </c>
      <c r="V128" s="316"/>
      <c r="W128" s="316"/>
      <c r="X128" s="316"/>
      <c r="Y128" s="316"/>
      <c r="Z128" s="316"/>
      <c r="AB128" s="317">
        <v>18991.47</v>
      </c>
      <c r="AC128" s="317"/>
      <c r="AD128" s="317"/>
      <c r="AE128" s="317"/>
      <c r="AF128" s="317"/>
      <c r="AG128" s="317"/>
      <c r="AH128" s="317"/>
      <c r="AI128" s="317"/>
      <c r="AJ128" s="317"/>
      <c r="AK128" s="317"/>
    </row>
    <row r="129" spans="2:38" ht="13.5" customHeight="1" x14ac:dyDescent="0.25">
      <c r="B129" s="314" t="s">
        <v>596</v>
      </c>
      <c r="C129" s="314"/>
      <c r="D129" s="314"/>
      <c r="E129" s="314"/>
      <c r="G129" s="315" t="s">
        <v>597</v>
      </c>
      <c r="H129" s="315"/>
      <c r="I129" s="315"/>
      <c r="J129" s="315"/>
      <c r="K129" s="315"/>
      <c r="L129" s="315"/>
      <c r="M129" s="315"/>
      <c r="N129" s="315"/>
      <c r="O129" s="315"/>
      <c r="P129" s="315"/>
      <c r="Q129" s="315"/>
      <c r="U129" s="316">
        <v>2</v>
      </c>
      <c r="V129" s="316"/>
      <c r="W129" s="316"/>
      <c r="X129" s="316"/>
      <c r="Y129" s="316"/>
      <c r="Z129" s="316"/>
      <c r="AB129" s="317">
        <v>18218.22</v>
      </c>
      <c r="AC129" s="317"/>
      <c r="AD129" s="317"/>
      <c r="AE129" s="317"/>
      <c r="AF129" s="317"/>
      <c r="AG129" s="317"/>
      <c r="AH129" s="317"/>
      <c r="AI129" s="317"/>
      <c r="AJ129" s="317"/>
      <c r="AK129" s="317"/>
    </row>
    <row r="130" spans="2:38" ht="13.5" customHeight="1" x14ac:dyDescent="0.25">
      <c r="B130" s="314" t="s">
        <v>1072</v>
      </c>
      <c r="C130" s="314"/>
      <c r="D130" s="314"/>
      <c r="E130" s="314"/>
      <c r="G130" s="315" t="s">
        <v>1073</v>
      </c>
      <c r="H130" s="315"/>
      <c r="I130" s="315"/>
      <c r="J130" s="315"/>
      <c r="K130" s="315"/>
      <c r="L130" s="315"/>
      <c r="M130" s="315"/>
      <c r="N130" s="315"/>
      <c r="O130" s="315"/>
      <c r="P130" s="315"/>
      <c r="Q130" s="315"/>
      <c r="U130" s="316">
        <v>1</v>
      </c>
      <c r="V130" s="316"/>
      <c r="W130" s="316"/>
      <c r="X130" s="316"/>
      <c r="Y130" s="316"/>
      <c r="Z130" s="316"/>
      <c r="AB130" s="317">
        <v>12536.14</v>
      </c>
      <c r="AC130" s="317"/>
      <c r="AD130" s="317"/>
      <c r="AE130" s="317"/>
      <c r="AF130" s="317"/>
      <c r="AG130" s="317"/>
      <c r="AH130" s="317"/>
      <c r="AI130" s="317"/>
      <c r="AJ130" s="317"/>
      <c r="AK130" s="317"/>
    </row>
    <row r="131" spans="2:38" ht="13.5" customHeight="1" x14ac:dyDescent="0.25">
      <c r="B131" s="314" t="s">
        <v>692</v>
      </c>
      <c r="C131" s="314"/>
      <c r="D131" s="314"/>
      <c r="E131" s="314"/>
      <c r="G131" s="315" t="s">
        <v>693</v>
      </c>
      <c r="H131" s="315"/>
      <c r="I131" s="315"/>
      <c r="J131" s="315"/>
      <c r="K131" s="315"/>
      <c r="L131" s="315"/>
      <c r="M131" s="315"/>
      <c r="N131" s="315"/>
      <c r="O131" s="315"/>
      <c r="P131" s="315"/>
      <c r="Q131" s="315"/>
      <c r="U131" s="316">
        <v>1</v>
      </c>
      <c r="V131" s="316"/>
      <c r="W131" s="316"/>
      <c r="X131" s="316"/>
      <c r="Y131" s="316"/>
      <c r="Z131" s="316"/>
      <c r="AB131" s="317">
        <v>5751.25</v>
      </c>
      <c r="AC131" s="317"/>
      <c r="AD131" s="317"/>
      <c r="AE131" s="317"/>
      <c r="AF131" s="317"/>
      <c r="AG131" s="317"/>
      <c r="AH131" s="317"/>
      <c r="AI131" s="317"/>
      <c r="AJ131" s="317"/>
      <c r="AK131" s="317"/>
    </row>
    <row r="132" spans="2:38" x14ac:dyDescent="0.25">
      <c r="B132" s="291" t="s">
        <v>717</v>
      </c>
      <c r="C132" s="291"/>
      <c r="D132" s="291"/>
      <c r="E132" s="291"/>
      <c r="F132" s="291"/>
      <c r="G132" s="291"/>
      <c r="H132" s="291"/>
      <c r="I132" s="291"/>
      <c r="J132" s="291"/>
      <c r="K132" s="291"/>
      <c r="L132" s="291"/>
      <c r="M132" s="291"/>
      <c r="N132" s="291"/>
      <c r="O132" s="291"/>
      <c r="P132" s="291"/>
      <c r="Q132" s="291"/>
      <c r="R132" s="291"/>
      <c r="S132" s="291"/>
      <c r="U132" s="318">
        <v>6</v>
      </c>
      <c r="V132" s="318"/>
      <c r="W132" s="318"/>
      <c r="X132" s="318"/>
      <c r="Y132" s="318"/>
      <c r="Z132" s="318"/>
      <c r="AB132" s="319">
        <v>95187.08</v>
      </c>
      <c r="AC132" s="319"/>
      <c r="AD132" s="319"/>
      <c r="AE132" s="319"/>
      <c r="AF132" s="319"/>
      <c r="AG132" s="319"/>
      <c r="AH132" s="319"/>
      <c r="AI132" s="319"/>
      <c r="AJ132" s="319"/>
      <c r="AK132" s="319"/>
    </row>
    <row r="133" spans="2:38" ht="14.25" customHeight="1" x14ac:dyDescent="0.25">
      <c r="B133" s="291"/>
      <c r="C133" s="291"/>
      <c r="D133" s="291"/>
      <c r="E133" s="291"/>
      <c r="F133" s="291"/>
      <c r="G133" s="291"/>
      <c r="H133" s="291"/>
      <c r="I133" s="291"/>
      <c r="J133" s="291"/>
      <c r="K133" s="291"/>
      <c r="L133" s="291"/>
      <c r="M133" s="291"/>
      <c r="N133" s="291"/>
      <c r="O133" s="291"/>
      <c r="P133" s="291"/>
      <c r="Q133" s="291"/>
      <c r="R133" s="291"/>
      <c r="S133" s="291"/>
    </row>
    <row r="134" spans="2:38" ht="11.25" customHeight="1" x14ac:dyDescent="0.25"/>
    <row r="135" spans="2:38" ht="6" customHeight="1" x14ac:dyDescent="0.25"/>
    <row r="136" spans="2:38" x14ac:dyDescent="0.25">
      <c r="C136" s="311" t="s">
        <v>718</v>
      </c>
      <c r="D136" s="311"/>
      <c r="E136" s="311"/>
      <c r="F136" s="311"/>
      <c r="G136" s="311"/>
      <c r="H136" s="311"/>
      <c r="I136" s="311"/>
      <c r="J136" s="311"/>
      <c r="K136" s="311"/>
      <c r="L136" s="311"/>
      <c r="M136" s="311"/>
      <c r="N136" s="311"/>
      <c r="O136" s="311"/>
      <c r="P136" s="311"/>
      <c r="Q136" s="311"/>
      <c r="R136" s="311"/>
      <c r="S136" s="311"/>
      <c r="T136" s="311"/>
      <c r="U136" s="311"/>
      <c r="V136" s="311"/>
      <c r="W136" s="311"/>
      <c r="X136" s="311"/>
      <c r="Y136" s="311"/>
      <c r="Z136" s="311"/>
      <c r="AA136" s="311"/>
      <c r="AB136" s="311"/>
      <c r="AC136" s="311"/>
      <c r="AD136" s="311"/>
      <c r="AE136" s="311"/>
      <c r="AF136" s="311"/>
      <c r="AG136" s="311"/>
      <c r="AH136" s="311"/>
      <c r="AI136" s="311"/>
      <c r="AJ136" s="311"/>
      <c r="AK136" s="311"/>
      <c r="AL136" s="311"/>
    </row>
    <row r="137" spans="2:38" ht="6.75" customHeight="1" x14ac:dyDescent="0.25"/>
    <row r="139" spans="2:38" ht="6.75" customHeight="1" x14ac:dyDescent="0.25">
      <c r="C139" s="288" t="s">
        <v>719</v>
      </c>
      <c r="E139" s="312">
        <v>44964</v>
      </c>
      <c r="F139" s="312"/>
      <c r="G139" s="312"/>
      <c r="H139" s="312"/>
    </row>
    <row r="140" spans="2:38" ht="6.75" customHeight="1" x14ac:dyDescent="0.25">
      <c r="C140" s="288"/>
      <c r="E140" s="312"/>
      <c r="F140" s="312"/>
      <c r="G140" s="312"/>
      <c r="H140" s="312"/>
      <c r="M140" s="243" t="s">
        <v>720</v>
      </c>
      <c r="N140" s="243"/>
      <c r="O140" s="243"/>
      <c r="P140" s="243"/>
      <c r="Q140" s="243"/>
      <c r="R140" s="243"/>
      <c r="S140" s="243"/>
      <c r="T140" s="243"/>
      <c r="U140" s="243"/>
      <c r="X140" s="288" t="s">
        <v>604</v>
      </c>
      <c r="Y140" s="288"/>
      <c r="Z140" s="288"/>
      <c r="AA140" s="288"/>
      <c r="AB140" s="288"/>
      <c r="AC140" s="247">
        <v>3</v>
      </c>
      <c r="AD140" s="247"/>
      <c r="AF140" s="243" t="s">
        <v>605</v>
      </c>
      <c r="AG140" s="243"/>
      <c r="AI140" s="247">
        <v>3</v>
      </c>
      <c r="AJ140" s="247"/>
    </row>
    <row r="141" spans="2:38" ht="6.75" customHeight="1" x14ac:dyDescent="0.25">
      <c r="C141" s="288" t="s">
        <v>721</v>
      </c>
      <c r="E141" s="313">
        <v>0.62664351851851852</v>
      </c>
      <c r="F141" s="313"/>
      <c r="G141" s="313"/>
      <c r="H141" s="313"/>
      <c r="M141" s="243"/>
      <c r="N141" s="243"/>
      <c r="O141" s="243"/>
      <c r="P141" s="243"/>
      <c r="Q141" s="243"/>
      <c r="R141" s="243"/>
      <c r="S141" s="243"/>
      <c r="T141" s="243"/>
      <c r="U141" s="243"/>
      <c r="X141" s="288"/>
      <c r="Y141" s="288"/>
      <c r="Z141" s="288"/>
      <c r="AA141" s="288"/>
      <c r="AB141" s="288"/>
      <c r="AC141" s="247"/>
      <c r="AD141" s="247"/>
      <c r="AF141" s="243"/>
      <c r="AG141" s="243"/>
      <c r="AI141" s="247"/>
      <c r="AJ141" s="247"/>
    </row>
    <row r="142" spans="2:38" ht="7.5" customHeight="1" x14ac:dyDescent="0.25">
      <c r="C142" s="288"/>
      <c r="E142" s="313"/>
      <c r="F142" s="313"/>
      <c r="G142" s="313"/>
      <c r="H142" s="313"/>
    </row>
  </sheetData>
  <mergeCells count="329">
    <mergeCell ref="AE3:AF4"/>
    <mergeCell ref="AG3:AH4"/>
    <mergeCell ref="AJ3:AJ4"/>
    <mergeCell ref="Y6:AC6"/>
    <mergeCell ref="AE6:AK6"/>
    <mergeCell ref="Y8:AC8"/>
    <mergeCell ref="AD8:AJ8"/>
    <mergeCell ref="Y9:AJ10"/>
    <mergeCell ref="C12:E12"/>
    <mergeCell ref="H12:O12"/>
    <mergeCell ref="C13:E13"/>
    <mergeCell ref="L13:P13"/>
    <mergeCell ref="B15:N15"/>
    <mergeCell ref="B17:D17"/>
    <mergeCell ref="G17:M17"/>
    <mergeCell ref="C2:V9"/>
    <mergeCell ref="Y3:AC4"/>
    <mergeCell ref="B23:E23"/>
    <mergeCell ref="G23:Q23"/>
    <mergeCell ref="U23:Z23"/>
    <mergeCell ref="AB23:AK23"/>
    <mergeCell ref="B24:E24"/>
    <mergeCell ref="G24:Q24"/>
    <mergeCell ref="U24:Z24"/>
    <mergeCell ref="AB24:AK24"/>
    <mergeCell ref="S17:Y17"/>
    <mergeCell ref="AC17:AK17"/>
    <mergeCell ref="B20:AK20"/>
    <mergeCell ref="B22:E22"/>
    <mergeCell ref="G22:Q22"/>
    <mergeCell ref="U22:Z22"/>
    <mergeCell ref="AB22:AK22"/>
    <mergeCell ref="B27:E27"/>
    <mergeCell ref="G27:Q27"/>
    <mergeCell ref="U27:Z27"/>
    <mergeCell ref="AB27:AK27"/>
    <mergeCell ref="B28:E28"/>
    <mergeCell ref="G28:Q28"/>
    <mergeCell ref="U28:Z28"/>
    <mergeCell ref="AB28:AK28"/>
    <mergeCell ref="B25:E25"/>
    <mergeCell ref="G25:Q25"/>
    <mergeCell ref="U25:Z25"/>
    <mergeCell ref="AB25:AK25"/>
    <mergeCell ref="B26:E26"/>
    <mergeCell ref="G26:Q26"/>
    <mergeCell ref="U26:Z26"/>
    <mergeCell ref="AB26:AK26"/>
    <mergeCell ref="B31:E31"/>
    <mergeCell ref="G31:Q31"/>
    <mergeCell ref="U31:Z31"/>
    <mergeCell ref="AB31:AK31"/>
    <mergeCell ref="B32:E32"/>
    <mergeCell ref="G32:Q32"/>
    <mergeCell ref="U32:Z32"/>
    <mergeCell ref="AB32:AK32"/>
    <mergeCell ref="B29:E29"/>
    <mergeCell ref="G29:Q29"/>
    <mergeCell ref="U29:Z29"/>
    <mergeCell ref="AB29:AK29"/>
    <mergeCell ref="B30:E30"/>
    <mergeCell ref="G30:Q30"/>
    <mergeCell ref="U30:Z30"/>
    <mergeCell ref="AB30:AK30"/>
    <mergeCell ref="B35:E35"/>
    <mergeCell ref="G35:Q35"/>
    <mergeCell ref="U35:Z35"/>
    <mergeCell ref="AB35:AK35"/>
    <mergeCell ref="B36:E36"/>
    <mergeCell ref="G36:Q36"/>
    <mergeCell ref="U36:Z36"/>
    <mergeCell ref="AB36:AK36"/>
    <mergeCell ref="B33:E33"/>
    <mergeCell ref="G33:Q33"/>
    <mergeCell ref="U33:Z33"/>
    <mergeCell ref="AB33:AK33"/>
    <mergeCell ref="B34:E34"/>
    <mergeCell ref="G34:Q34"/>
    <mergeCell ref="U34:Z34"/>
    <mergeCell ref="AB34:AK34"/>
    <mergeCell ref="B40:E40"/>
    <mergeCell ref="G40:Q40"/>
    <mergeCell ref="U40:Z40"/>
    <mergeCell ref="AB40:AK40"/>
    <mergeCell ref="B41:E41"/>
    <mergeCell ref="G41:Q41"/>
    <mergeCell ref="U41:Z41"/>
    <mergeCell ref="AB41:AK41"/>
    <mergeCell ref="B37:E37"/>
    <mergeCell ref="G37:Q37"/>
    <mergeCell ref="U37:Z37"/>
    <mergeCell ref="AB37:AK37"/>
    <mergeCell ref="B38:E38"/>
    <mergeCell ref="G38:Q39"/>
    <mergeCell ref="U38:Z38"/>
    <mergeCell ref="AB38:AK38"/>
    <mergeCell ref="B44:E44"/>
    <mergeCell ref="G44:Q44"/>
    <mergeCell ref="U44:Z44"/>
    <mergeCell ref="AB44:AK44"/>
    <mergeCell ref="B45:E45"/>
    <mergeCell ref="G45:Q46"/>
    <mergeCell ref="U45:Z45"/>
    <mergeCell ref="AB45:AK45"/>
    <mergeCell ref="B42:E42"/>
    <mergeCell ref="G42:Q42"/>
    <mergeCell ref="U42:Z42"/>
    <mergeCell ref="AB42:AK42"/>
    <mergeCell ref="B43:E43"/>
    <mergeCell ref="G43:Q43"/>
    <mergeCell ref="U43:Z43"/>
    <mergeCell ref="AB43:AK43"/>
    <mergeCell ref="B49:E49"/>
    <mergeCell ref="G49:Q50"/>
    <mergeCell ref="U49:Z49"/>
    <mergeCell ref="AB49:AK49"/>
    <mergeCell ref="B51:E51"/>
    <mergeCell ref="G51:Q51"/>
    <mergeCell ref="U51:Z51"/>
    <mergeCell ref="AB51:AK51"/>
    <mergeCell ref="B47:E47"/>
    <mergeCell ref="G47:Q47"/>
    <mergeCell ref="U47:Z47"/>
    <mergeCell ref="AB47:AK47"/>
    <mergeCell ref="B48:E48"/>
    <mergeCell ref="G48:Q48"/>
    <mergeCell ref="U48:Z48"/>
    <mergeCell ref="AB48:AK48"/>
    <mergeCell ref="B60:E60"/>
    <mergeCell ref="G60:Q60"/>
    <mergeCell ref="U60:Z60"/>
    <mergeCell ref="AB60:AK60"/>
    <mergeCell ref="B61:E61"/>
    <mergeCell ref="G61:Q61"/>
    <mergeCell ref="U61:Z61"/>
    <mergeCell ref="AB61:AK61"/>
    <mergeCell ref="B52:S53"/>
    <mergeCell ref="U52:Z52"/>
    <mergeCell ref="AB52:AK52"/>
    <mergeCell ref="B57:AK57"/>
    <mergeCell ref="B59:E59"/>
    <mergeCell ref="G59:Q59"/>
    <mergeCell ref="U59:Z59"/>
    <mergeCell ref="AB59:AK59"/>
    <mergeCell ref="B65:S66"/>
    <mergeCell ref="U65:Z65"/>
    <mergeCell ref="AB65:AK65"/>
    <mergeCell ref="B68:AK68"/>
    <mergeCell ref="B70:E70"/>
    <mergeCell ref="G70:Q70"/>
    <mergeCell ref="U70:Z70"/>
    <mergeCell ref="AB70:AK70"/>
    <mergeCell ref="B62:E62"/>
    <mergeCell ref="G62:Q63"/>
    <mergeCell ref="U62:Z62"/>
    <mergeCell ref="AB62:AK62"/>
    <mergeCell ref="B64:E64"/>
    <mergeCell ref="G64:Q64"/>
    <mergeCell ref="U64:Z64"/>
    <mergeCell ref="AB64:AK64"/>
    <mergeCell ref="B73:E73"/>
    <mergeCell ref="G73:Q73"/>
    <mergeCell ref="U73:Z73"/>
    <mergeCell ref="AB73:AK73"/>
    <mergeCell ref="B74:E74"/>
    <mergeCell ref="G74:Q74"/>
    <mergeCell ref="U74:Z74"/>
    <mergeCell ref="AB74:AK74"/>
    <mergeCell ref="B71:E71"/>
    <mergeCell ref="G71:Q71"/>
    <mergeCell ref="U71:Z71"/>
    <mergeCell ref="AB71:AK71"/>
    <mergeCell ref="B72:E72"/>
    <mergeCell ref="G72:Q72"/>
    <mergeCell ref="U72:Z72"/>
    <mergeCell ref="AB72:AK72"/>
    <mergeCell ref="B77:E77"/>
    <mergeCell ref="G77:Q77"/>
    <mergeCell ref="U77:Z77"/>
    <mergeCell ref="AB77:AK77"/>
    <mergeCell ref="B78:E78"/>
    <mergeCell ref="G78:Q79"/>
    <mergeCell ref="U78:Z78"/>
    <mergeCell ref="AB78:AK78"/>
    <mergeCell ref="B75:E75"/>
    <mergeCell ref="G75:Q75"/>
    <mergeCell ref="U75:Z75"/>
    <mergeCell ref="AB75:AK75"/>
    <mergeCell ref="B76:E76"/>
    <mergeCell ref="G76:Q76"/>
    <mergeCell ref="U76:Z76"/>
    <mergeCell ref="AB76:AK76"/>
    <mergeCell ref="B82:E82"/>
    <mergeCell ref="G82:Q82"/>
    <mergeCell ref="U82:Z82"/>
    <mergeCell ref="AB82:AK82"/>
    <mergeCell ref="B83:E83"/>
    <mergeCell ref="G83:Q83"/>
    <mergeCell ref="U83:Z83"/>
    <mergeCell ref="AB83:AK83"/>
    <mergeCell ref="B80:E80"/>
    <mergeCell ref="G80:Q80"/>
    <mergeCell ref="U80:Z80"/>
    <mergeCell ref="AB80:AK80"/>
    <mergeCell ref="B81:E81"/>
    <mergeCell ref="G81:Q81"/>
    <mergeCell ref="U81:Z81"/>
    <mergeCell ref="AB81:AK81"/>
    <mergeCell ref="B87:E87"/>
    <mergeCell ref="G87:Q87"/>
    <mergeCell ref="U87:Z87"/>
    <mergeCell ref="AB87:AK87"/>
    <mergeCell ref="B88:S89"/>
    <mergeCell ref="U88:Z88"/>
    <mergeCell ref="AB88:AK88"/>
    <mergeCell ref="B84:E84"/>
    <mergeCell ref="G84:Q84"/>
    <mergeCell ref="U84:Z84"/>
    <mergeCell ref="AB84:AK84"/>
    <mergeCell ref="B85:E85"/>
    <mergeCell ref="G85:Q86"/>
    <mergeCell ref="U85:Z85"/>
    <mergeCell ref="AB85:AK85"/>
    <mergeCell ref="B91:AK91"/>
    <mergeCell ref="B93:E93"/>
    <mergeCell ref="G93:Q93"/>
    <mergeCell ref="U93:Z93"/>
    <mergeCell ref="AB93:AK93"/>
    <mergeCell ref="B94:E94"/>
    <mergeCell ref="G94:Q94"/>
    <mergeCell ref="U94:Z94"/>
    <mergeCell ref="AB94:AK94"/>
    <mergeCell ref="B97:S98"/>
    <mergeCell ref="U97:Z97"/>
    <mergeCell ref="AB97:AK97"/>
    <mergeCell ref="B100:AK100"/>
    <mergeCell ref="B102:E102"/>
    <mergeCell ref="G102:Q102"/>
    <mergeCell ref="U102:Z102"/>
    <mergeCell ref="AB102:AK102"/>
    <mergeCell ref="B95:E95"/>
    <mergeCell ref="G95:Q95"/>
    <mergeCell ref="U95:Z95"/>
    <mergeCell ref="AB95:AK95"/>
    <mergeCell ref="B96:E96"/>
    <mergeCell ref="G96:Q96"/>
    <mergeCell ref="U96:Z96"/>
    <mergeCell ref="AB96:AK96"/>
    <mergeCell ref="B105:S106"/>
    <mergeCell ref="U105:Z105"/>
    <mergeCell ref="AB105:AK105"/>
    <mergeCell ref="B108:AK108"/>
    <mergeCell ref="B110:E110"/>
    <mergeCell ref="G110:Q110"/>
    <mergeCell ref="U110:Z110"/>
    <mergeCell ref="AB110:AK110"/>
    <mergeCell ref="B103:E103"/>
    <mergeCell ref="G103:Q103"/>
    <mergeCell ref="U103:Z103"/>
    <mergeCell ref="AB103:AK103"/>
    <mergeCell ref="B104:E104"/>
    <mergeCell ref="G104:Q104"/>
    <mergeCell ref="U104:Z104"/>
    <mergeCell ref="AB104:AK104"/>
    <mergeCell ref="B113:E113"/>
    <mergeCell ref="G113:Q113"/>
    <mergeCell ref="U113:Z113"/>
    <mergeCell ref="AB113:AK113"/>
    <mergeCell ref="B114:S115"/>
    <mergeCell ref="U114:Z114"/>
    <mergeCell ref="AB114:AK114"/>
    <mergeCell ref="B111:E111"/>
    <mergeCell ref="G111:Q111"/>
    <mergeCell ref="U111:Z111"/>
    <mergeCell ref="AB111:AK111"/>
    <mergeCell ref="B112:E112"/>
    <mergeCell ref="G112:Q112"/>
    <mergeCell ref="U112:Z112"/>
    <mergeCell ref="AB112:AK112"/>
    <mergeCell ref="B121:E121"/>
    <mergeCell ref="G121:Q121"/>
    <mergeCell ref="U121:Z121"/>
    <mergeCell ref="AB121:AK121"/>
    <mergeCell ref="B122:S123"/>
    <mergeCell ref="U122:Z122"/>
    <mergeCell ref="AB122:AK122"/>
    <mergeCell ref="B117:AK117"/>
    <mergeCell ref="B119:E119"/>
    <mergeCell ref="G119:Q119"/>
    <mergeCell ref="U119:Z119"/>
    <mergeCell ref="AB119:AK119"/>
    <mergeCell ref="B120:E120"/>
    <mergeCell ref="G120:Q120"/>
    <mergeCell ref="U120:Z120"/>
    <mergeCell ref="AB120:AK120"/>
    <mergeCell ref="B125:AK125"/>
    <mergeCell ref="B127:E127"/>
    <mergeCell ref="G127:Q127"/>
    <mergeCell ref="U127:Z127"/>
    <mergeCell ref="AB127:AK127"/>
    <mergeCell ref="B128:E128"/>
    <mergeCell ref="G128:Q128"/>
    <mergeCell ref="U128:Z128"/>
    <mergeCell ref="AB128:AK128"/>
    <mergeCell ref="B131:E131"/>
    <mergeCell ref="G131:Q131"/>
    <mergeCell ref="U131:Z131"/>
    <mergeCell ref="AB131:AK131"/>
    <mergeCell ref="B132:S133"/>
    <mergeCell ref="U132:Z132"/>
    <mergeCell ref="AB132:AK132"/>
    <mergeCell ref="B129:E129"/>
    <mergeCell ref="G129:Q129"/>
    <mergeCell ref="U129:Z129"/>
    <mergeCell ref="AB129:AK129"/>
    <mergeCell ref="B130:E130"/>
    <mergeCell ref="G130:Q130"/>
    <mergeCell ref="U130:Z130"/>
    <mergeCell ref="AB130:AK130"/>
    <mergeCell ref="C136:AL136"/>
    <mergeCell ref="C139:C140"/>
    <mergeCell ref="E139:H140"/>
    <mergeCell ref="M140:U141"/>
    <mergeCell ref="X140:AB141"/>
    <mergeCell ref="AC140:AD141"/>
    <mergeCell ref="AF140:AG141"/>
    <mergeCell ref="AI140:AJ141"/>
    <mergeCell ref="C141:C142"/>
    <mergeCell ref="E141:H142"/>
  </mergeCells>
  <pageMargins left="0.25" right="0.25" top="0.25" bottom="0.25" header="0" footer="0"/>
  <pageSetup scale="87" fitToWidth="0" fitToHeight="0" orientation="portrait" horizontalDpi="4294967293" verticalDpi="0" r:id="rId1"/>
  <headerFooter alignWithMargins="0"/>
  <rowBreaks count="1" manualBreakCount="1">
    <brk id="68" max="37"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autoPageBreaks="0"/>
  </sheetPr>
  <dimension ref="A1:AF24"/>
  <sheetViews>
    <sheetView showGridLines="0" view="pageBreakPreview" zoomScaleNormal="100" zoomScaleSheetLayoutView="100" workbookViewId="0"/>
  </sheetViews>
  <sheetFormatPr baseColWidth="10" defaultRowHeight="12.75" customHeight="1" x14ac:dyDescent="0.25"/>
  <cols>
    <col min="1" max="2" width="1.140625" style="129" customWidth="1"/>
    <col min="3" max="3" width="6.85546875" style="129" customWidth="1"/>
    <col min="4" max="4" width="2.28515625" style="129" customWidth="1"/>
    <col min="5" max="5" width="6.85546875" style="129" customWidth="1"/>
    <col min="6" max="6" width="1.140625" style="129" customWidth="1"/>
    <col min="7" max="7" width="3.42578125" style="129" customWidth="1"/>
    <col min="8" max="8" width="9.140625" style="129" customWidth="1"/>
    <col min="9" max="9" width="2.28515625" style="129" customWidth="1"/>
    <col min="10" max="10" width="13.7109375" style="129" customWidth="1"/>
    <col min="11" max="11" width="8" style="129" customWidth="1"/>
    <col min="12" max="12" width="1.140625" style="129" customWidth="1"/>
    <col min="13" max="13" width="13.28515625" style="129" customWidth="1"/>
    <col min="14" max="14" width="1.5703125" style="129" customWidth="1"/>
    <col min="15" max="15" width="1.140625" style="129" customWidth="1"/>
    <col min="16" max="16" width="13.28515625" style="129" customWidth="1"/>
    <col min="17" max="17" width="14.140625" style="129" customWidth="1"/>
    <col min="18" max="19" width="1.140625" style="129" customWidth="1"/>
    <col min="20" max="20" width="13.28515625" style="129" customWidth="1"/>
    <col min="21" max="21" width="3.85546875" style="129" customWidth="1"/>
    <col min="22" max="22" width="2.28515625" style="129" customWidth="1"/>
    <col min="23" max="23" width="4.5703125" style="129" customWidth="1"/>
    <col min="24" max="24" width="2.28515625" style="129" customWidth="1"/>
    <col min="25" max="25" width="1.85546875" style="129" customWidth="1"/>
    <col min="26" max="26" width="1.140625" style="129" customWidth="1"/>
    <col min="27" max="27" width="2.28515625" style="129" customWidth="1"/>
    <col min="28" max="28" width="3.140625" style="129" customWidth="1"/>
    <col min="29" max="29" width="3.7109375" style="129" customWidth="1"/>
    <col min="30" max="30" width="2.28515625" style="129" customWidth="1"/>
    <col min="31" max="31" width="1.140625" style="129" customWidth="1"/>
    <col min="32" max="256" width="6.85546875" style="129" customWidth="1"/>
    <col min="257" max="258" width="1.140625" style="129" customWidth="1"/>
    <col min="259" max="259" width="6.85546875" style="129" customWidth="1"/>
    <col min="260" max="260" width="2.28515625" style="129" customWidth="1"/>
    <col min="261" max="261" width="6.85546875" style="129" customWidth="1"/>
    <col min="262" max="262" width="1.140625" style="129" customWidth="1"/>
    <col min="263" max="263" width="3.42578125" style="129" customWidth="1"/>
    <col min="264" max="264" width="9.140625" style="129" customWidth="1"/>
    <col min="265" max="265" width="2.28515625" style="129" customWidth="1"/>
    <col min="266" max="266" width="13.7109375" style="129" customWidth="1"/>
    <col min="267" max="267" width="8" style="129" customWidth="1"/>
    <col min="268" max="268" width="1.140625" style="129" customWidth="1"/>
    <col min="269" max="269" width="13.28515625" style="129" customWidth="1"/>
    <col min="270" max="270" width="1.5703125" style="129" customWidth="1"/>
    <col min="271" max="271" width="1.140625" style="129" customWidth="1"/>
    <col min="272" max="272" width="13.28515625" style="129" customWidth="1"/>
    <col min="273" max="273" width="14.140625" style="129" customWidth="1"/>
    <col min="274" max="275" width="1.140625" style="129" customWidth="1"/>
    <col min="276" max="276" width="13.28515625" style="129" customWidth="1"/>
    <col min="277" max="277" width="3.85546875" style="129" customWidth="1"/>
    <col min="278" max="278" width="2.28515625" style="129" customWidth="1"/>
    <col min="279" max="279" width="4.5703125" style="129" customWidth="1"/>
    <col min="280" max="280" width="2.28515625" style="129" customWidth="1"/>
    <col min="281" max="281" width="1.85546875" style="129" customWidth="1"/>
    <col min="282" max="282" width="1.140625" style="129" customWidth="1"/>
    <col min="283" max="283" width="2.28515625" style="129" customWidth="1"/>
    <col min="284" max="284" width="3.140625" style="129" customWidth="1"/>
    <col min="285" max="285" width="3.7109375" style="129" customWidth="1"/>
    <col min="286" max="286" width="2.28515625" style="129" customWidth="1"/>
    <col min="287" max="287" width="1.140625" style="129" customWidth="1"/>
    <col min="288" max="512" width="6.85546875" style="129" customWidth="1"/>
    <col min="513" max="514" width="1.140625" style="129" customWidth="1"/>
    <col min="515" max="515" width="6.85546875" style="129" customWidth="1"/>
    <col min="516" max="516" width="2.28515625" style="129" customWidth="1"/>
    <col min="517" max="517" width="6.85546875" style="129" customWidth="1"/>
    <col min="518" max="518" width="1.140625" style="129" customWidth="1"/>
    <col min="519" max="519" width="3.42578125" style="129" customWidth="1"/>
    <col min="520" max="520" width="9.140625" style="129" customWidth="1"/>
    <col min="521" max="521" width="2.28515625" style="129" customWidth="1"/>
    <col min="522" max="522" width="13.7109375" style="129" customWidth="1"/>
    <col min="523" max="523" width="8" style="129" customWidth="1"/>
    <col min="524" max="524" width="1.140625" style="129" customWidth="1"/>
    <col min="525" max="525" width="13.28515625" style="129" customWidth="1"/>
    <col min="526" max="526" width="1.5703125" style="129" customWidth="1"/>
    <col min="527" max="527" width="1.140625" style="129" customWidth="1"/>
    <col min="528" max="528" width="13.28515625" style="129" customWidth="1"/>
    <col min="529" max="529" width="14.140625" style="129" customWidth="1"/>
    <col min="530" max="531" width="1.140625" style="129" customWidth="1"/>
    <col min="532" max="532" width="13.28515625" style="129" customWidth="1"/>
    <col min="533" max="533" width="3.85546875" style="129" customWidth="1"/>
    <col min="534" max="534" width="2.28515625" style="129" customWidth="1"/>
    <col min="535" max="535" width="4.5703125" style="129" customWidth="1"/>
    <col min="536" max="536" width="2.28515625" style="129" customWidth="1"/>
    <col min="537" max="537" width="1.85546875" style="129" customWidth="1"/>
    <col min="538" max="538" width="1.140625" style="129" customWidth="1"/>
    <col min="539" max="539" width="2.28515625" style="129" customWidth="1"/>
    <col min="540" max="540" width="3.140625" style="129" customWidth="1"/>
    <col min="541" max="541" width="3.7109375" style="129" customWidth="1"/>
    <col min="542" max="542" width="2.28515625" style="129" customWidth="1"/>
    <col min="543" max="543" width="1.140625" style="129" customWidth="1"/>
    <col min="544" max="768" width="6.85546875" style="129" customWidth="1"/>
    <col min="769" max="770" width="1.140625" style="129" customWidth="1"/>
    <col min="771" max="771" width="6.85546875" style="129" customWidth="1"/>
    <col min="772" max="772" width="2.28515625" style="129" customWidth="1"/>
    <col min="773" max="773" width="6.85546875" style="129" customWidth="1"/>
    <col min="774" max="774" width="1.140625" style="129" customWidth="1"/>
    <col min="775" max="775" width="3.42578125" style="129" customWidth="1"/>
    <col min="776" max="776" width="9.140625" style="129" customWidth="1"/>
    <col min="777" max="777" width="2.28515625" style="129" customWidth="1"/>
    <col min="778" max="778" width="13.7109375" style="129" customWidth="1"/>
    <col min="779" max="779" width="8" style="129" customWidth="1"/>
    <col min="780" max="780" width="1.140625" style="129" customWidth="1"/>
    <col min="781" max="781" width="13.28515625" style="129" customWidth="1"/>
    <col min="782" max="782" width="1.5703125" style="129" customWidth="1"/>
    <col min="783" max="783" width="1.140625" style="129" customWidth="1"/>
    <col min="784" max="784" width="13.28515625" style="129" customWidth="1"/>
    <col min="785" max="785" width="14.140625" style="129" customWidth="1"/>
    <col min="786" max="787" width="1.140625" style="129" customWidth="1"/>
    <col min="788" max="788" width="13.28515625" style="129" customWidth="1"/>
    <col min="789" max="789" width="3.85546875" style="129" customWidth="1"/>
    <col min="790" max="790" width="2.28515625" style="129" customWidth="1"/>
    <col min="791" max="791" width="4.5703125" style="129" customWidth="1"/>
    <col min="792" max="792" width="2.28515625" style="129" customWidth="1"/>
    <col min="793" max="793" width="1.85546875" style="129" customWidth="1"/>
    <col min="794" max="794" width="1.140625" style="129" customWidth="1"/>
    <col min="795" max="795" width="2.28515625" style="129" customWidth="1"/>
    <col min="796" max="796" width="3.140625" style="129" customWidth="1"/>
    <col min="797" max="797" width="3.7109375" style="129" customWidth="1"/>
    <col min="798" max="798" width="2.28515625" style="129" customWidth="1"/>
    <col min="799" max="799" width="1.140625" style="129" customWidth="1"/>
    <col min="800" max="1024" width="6.85546875" style="129" customWidth="1"/>
    <col min="1025" max="1026" width="1.140625" style="129" customWidth="1"/>
    <col min="1027" max="1027" width="6.85546875" style="129" customWidth="1"/>
    <col min="1028" max="1028" width="2.28515625" style="129" customWidth="1"/>
    <col min="1029" max="1029" width="6.85546875" style="129" customWidth="1"/>
    <col min="1030" max="1030" width="1.140625" style="129" customWidth="1"/>
    <col min="1031" max="1031" width="3.42578125" style="129" customWidth="1"/>
    <col min="1032" max="1032" width="9.140625" style="129" customWidth="1"/>
    <col min="1033" max="1033" width="2.28515625" style="129" customWidth="1"/>
    <col min="1034" max="1034" width="13.7109375" style="129" customWidth="1"/>
    <col min="1035" max="1035" width="8" style="129" customWidth="1"/>
    <col min="1036" max="1036" width="1.140625" style="129" customWidth="1"/>
    <col min="1037" max="1037" width="13.28515625" style="129" customWidth="1"/>
    <col min="1038" max="1038" width="1.5703125" style="129" customWidth="1"/>
    <col min="1039" max="1039" width="1.140625" style="129" customWidth="1"/>
    <col min="1040" max="1040" width="13.28515625" style="129" customWidth="1"/>
    <col min="1041" max="1041" width="14.140625" style="129" customWidth="1"/>
    <col min="1042" max="1043" width="1.140625" style="129" customWidth="1"/>
    <col min="1044" max="1044" width="13.28515625" style="129" customWidth="1"/>
    <col min="1045" max="1045" width="3.85546875" style="129" customWidth="1"/>
    <col min="1046" max="1046" width="2.28515625" style="129" customWidth="1"/>
    <col min="1047" max="1047" width="4.5703125" style="129" customWidth="1"/>
    <col min="1048" max="1048" width="2.28515625" style="129" customWidth="1"/>
    <col min="1049" max="1049" width="1.85546875" style="129" customWidth="1"/>
    <col min="1050" max="1050" width="1.140625" style="129" customWidth="1"/>
    <col min="1051" max="1051" width="2.28515625" style="129" customWidth="1"/>
    <col min="1052" max="1052" width="3.140625" style="129" customWidth="1"/>
    <col min="1053" max="1053" width="3.7109375" style="129" customWidth="1"/>
    <col min="1054" max="1054" width="2.28515625" style="129" customWidth="1"/>
    <col min="1055" max="1055" width="1.140625" style="129" customWidth="1"/>
    <col min="1056" max="1280" width="6.85546875" style="129" customWidth="1"/>
    <col min="1281" max="1282" width="1.140625" style="129" customWidth="1"/>
    <col min="1283" max="1283" width="6.85546875" style="129" customWidth="1"/>
    <col min="1284" max="1284" width="2.28515625" style="129" customWidth="1"/>
    <col min="1285" max="1285" width="6.85546875" style="129" customWidth="1"/>
    <col min="1286" max="1286" width="1.140625" style="129" customWidth="1"/>
    <col min="1287" max="1287" width="3.42578125" style="129" customWidth="1"/>
    <col min="1288" max="1288" width="9.140625" style="129" customWidth="1"/>
    <col min="1289" max="1289" width="2.28515625" style="129" customWidth="1"/>
    <col min="1290" max="1290" width="13.7109375" style="129" customWidth="1"/>
    <col min="1291" max="1291" width="8" style="129" customWidth="1"/>
    <col min="1292" max="1292" width="1.140625" style="129" customWidth="1"/>
    <col min="1293" max="1293" width="13.28515625" style="129" customWidth="1"/>
    <col min="1294" max="1294" width="1.5703125" style="129" customWidth="1"/>
    <col min="1295" max="1295" width="1.140625" style="129" customWidth="1"/>
    <col min="1296" max="1296" width="13.28515625" style="129" customWidth="1"/>
    <col min="1297" max="1297" width="14.140625" style="129" customWidth="1"/>
    <col min="1298" max="1299" width="1.140625" style="129" customWidth="1"/>
    <col min="1300" max="1300" width="13.28515625" style="129" customWidth="1"/>
    <col min="1301" max="1301" width="3.85546875" style="129" customWidth="1"/>
    <col min="1302" max="1302" width="2.28515625" style="129" customWidth="1"/>
    <col min="1303" max="1303" width="4.5703125" style="129" customWidth="1"/>
    <col min="1304" max="1304" width="2.28515625" style="129" customWidth="1"/>
    <col min="1305" max="1305" width="1.85546875" style="129" customWidth="1"/>
    <col min="1306" max="1306" width="1.140625" style="129" customWidth="1"/>
    <col min="1307" max="1307" width="2.28515625" style="129" customWidth="1"/>
    <col min="1308" max="1308" width="3.140625" style="129" customWidth="1"/>
    <col min="1309" max="1309" width="3.7109375" style="129" customWidth="1"/>
    <col min="1310" max="1310" width="2.28515625" style="129" customWidth="1"/>
    <col min="1311" max="1311" width="1.140625" style="129" customWidth="1"/>
    <col min="1312" max="1536" width="6.85546875" style="129" customWidth="1"/>
    <col min="1537" max="1538" width="1.140625" style="129" customWidth="1"/>
    <col min="1539" max="1539" width="6.85546875" style="129" customWidth="1"/>
    <col min="1540" max="1540" width="2.28515625" style="129" customWidth="1"/>
    <col min="1541" max="1541" width="6.85546875" style="129" customWidth="1"/>
    <col min="1542" max="1542" width="1.140625" style="129" customWidth="1"/>
    <col min="1543" max="1543" width="3.42578125" style="129" customWidth="1"/>
    <col min="1544" max="1544" width="9.140625" style="129" customWidth="1"/>
    <col min="1545" max="1545" width="2.28515625" style="129" customWidth="1"/>
    <col min="1546" max="1546" width="13.7109375" style="129" customWidth="1"/>
    <col min="1547" max="1547" width="8" style="129" customWidth="1"/>
    <col min="1548" max="1548" width="1.140625" style="129" customWidth="1"/>
    <col min="1549" max="1549" width="13.28515625" style="129" customWidth="1"/>
    <col min="1550" max="1550" width="1.5703125" style="129" customWidth="1"/>
    <col min="1551" max="1551" width="1.140625" style="129" customWidth="1"/>
    <col min="1552" max="1552" width="13.28515625" style="129" customWidth="1"/>
    <col min="1553" max="1553" width="14.140625" style="129" customWidth="1"/>
    <col min="1554" max="1555" width="1.140625" style="129" customWidth="1"/>
    <col min="1556" max="1556" width="13.28515625" style="129" customWidth="1"/>
    <col min="1557" max="1557" width="3.85546875" style="129" customWidth="1"/>
    <col min="1558" max="1558" width="2.28515625" style="129" customWidth="1"/>
    <col min="1559" max="1559" width="4.5703125" style="129" customWidth="1"/>
    <col min="1560" max="1560" width="2.28515625" style="129" customWidth="1"/>
    <col min="1561" max="1561" width="1.85546875" style="129" customWidth="1"/>
    <col min="1562" max="1562" width="1.140625" style="129" customWidth="1"/>
    <col min="1563" max="1563" width="2.28515625" style="129" customWidth="1"/>
    <col min="1564" max="1564" width="3.140625" style="129" customWidth="1"/>
    <col min="1565" max="1565" width="3.7109375" style="129" customWidth="1"/>
    <col min="1566" max="1566" width="2.28515625" style="129" customWidth="1"/>
    <col min="1567" max="1567" width="1.140625" style="129" customWidth="1"/>
    <col min="1568" max="1792" width="6.85546875" style="129" customWidth="1"/>
    <col min="1793" max="1794" width="1.140625" style="129" customWidth="1"/>
    <col min="1795" max="1795" width="6.85546875" style="129" customWidth="1"/>
    <col min="1796" max="1796" width="2.28515625" style="129" customWidth="1"/>
    <col min="1797" max="1797" width="6.85546875" style="129" customWidth="1"/>
    <col min="1798" max="1798" width="1.140625" style="129" customWidth="1"/>
    <col min="1799" max="1799" width="3.42578125" style="129" customWidth="1"/>
    <col min="1800" max="1800" width="9.140625" style="129" customWidth="1"/>
    <col min="1801" max="1801" width="2.28515625" style="129" customWidth="1"/>
    <col min="1802" max="1802" width="13.7109375" style="129" customWidth="1"/>
    <col min="1803" max="1803" width="8" style="129" customWidth="1"/>
    <col min="1804" max="1804" width="1.140625" style="129" customWidth="1"/>
    <col min="1805" max="1805" width="13.28515625" style="129" customWidth="1"/>
    <col min="1806" max="1806" width="1.5703125" style="129" customWidth="1"/>
    <col min="1807" max="1807" width="1.140625" style="129" customWidth="1"/>
    <col min="1808" max="1808" width="13.28515625" style="129" customWidth="1"/>
    <col min="1809" max="1809" width="14.140625" style="129" customWidth="1"/>
    <col min="1810" max="1811" width="1.140625" style="129" customWidth="1"/>
    <col min="1812" max="1812" width="13.28515625" style="129" customWidth="1"/>
    <col min="1813" max="1813" width="3.85546875" style="129" customWidth="1"/>
    <col min="1814" max="1814" width="2.28515625" style="129" customWidth="1"/>
    <col min="1815" max="1815" width="4.5703125" style="129" customWidth="1"/>
    <col min="1816" max="1816" width="2.28515625" style="129" customWidth="1"/>
    <col min="1817" max="1817" width="1.85546875" style="129" customWidth="1"/>
    <col min="1818" max="1818" width="1.140625" style="129" customWidth="1"/>
    <col min="1819" max="1819" width="2.28515625" style="129" customWidth="1"/>
    <col min="1820" max="1820" width="3.140625" style="129" customWidth="1"/>
    <col min="1821" max="1821" width="3.7109375" style="129" customWidth="1"/>
    <col min="1822" max="1822" width="2.28515625" style="129" customWidth="1"/>
    <col min="1823" max="1823" width="1.140625" style="129" customWidth="1"/>
    <col min="1824" max="2048" width="6.85546875" style="129" customWidth="1"/>
    <col min="2049" max="2050" width="1.140625" style="129" customWidth="1"/>
    <col min="2051" max="2051" width="6.85546875" style="129" customWidth="1"/>
    <col min="2052" max="2052" width="2.28515625" style="129" customWidth="1"/>
    <col min="2053" max="2053" width="6.85546875" style="129" customWidth="1"/>
    <col min="2054" max="2054" width="1.140625" style="129" customWidth="1"/>
    <col min="2055" max="2055" width="3.42578125" style="129" customWidth="1"/>
    <col min="2056" max="2056" width="9.140625" style="129" customWidth="1"/>
    <col min="2057" max="2057" width="2.28515625" style="129" customWidth="1"/>
    <col min="2058" max="2058" width="13.7109375" style="129" customWidth="1"/>
    <col min="2059" max="2059" width="8" style="129" customWidth="1"/>
    <col min="2060" max="2060" width="1.140625" style="129" customWidth="1"/>
    <col min="2061" max="2061" width="13.28515625" style="129" customWidth="1"/>
    <col min="2062" max="2062" width="1.5703125" style="129" customWidth="1"/>
    <col min="2063" max="2063" width="1.140625" style="129" customWidth="1"/>
    <col min="2064" max="2064" width="13.28515625" style="129" customWidth="1"/>
    <col min="2065" max="2065" width="14.140625" style="129" customWidth="1"/>
    <col min="2066" max="2067" width="1.140625" style="129" customWidth="1"/>
    <col min="2068" max="2068" width="13.28515625" style="129" customWidth="1"/>
    <col min="2069" max="2069" width="3.85546875" style="129" customWidth="1"/>
    <col min="2070" max="2070" width="2.28515625" style="129" customWidth="1"/>
    <col min="2071" max="2071" width="4.5703125" style="129" customWidth="1"/>
    <col min="2072" max="2072" width="2.28515625" style="129" customWidth="1"/>
    <col min="2073" max="2073" width="1.85546875" style="129" customWidth="1"/>
    <col min="2074" max="2074" width="1.140625" style="129" customWidth="1"/>
    <col min="2075" max="2075" width="2.28515625" style="129" customWidth="1"/>
    <col min="2076" max="2076" width="3.140625" style="129" customWidth="1"/>
    <col min="2077" max="2077" width="3.7109375" style="129" customWidth="1"/>
    <col min="2078" max="2078" width="2.28515625" style="129" customWidth="1"/>
    <col min="2079" max="2079" width="1.140625" style="129" customWidth="1"/>
    <col min="2080" max="2304" width="6.85546875" style="129" customWidth="1"/>
    <col min="2305" max="2306" width="1.140625" style="129" customWidth="1"/>
    <col min="2307" max="2307" width="6.85546875" style="129" customWidth="1"/>
    <col min="2308" max="2308" width="2.28515625" style="129" customWidth="1"/>
    <col min="2309" max="2309" width="6.85546875" style="129" customWidth="1"/>
    <col min="2310" max="2310" width="1.140625" style="129" customWidth="1"/>
    <col min="2311" max="2311" width="3.42578125" style="129" customWidth="1"/>
    <col min="2312" max="2312" width="9.140625" style="129" customWidth="1"/>
    <col min="2313" max="2313" width="2.28515625" style="129" customWidth="1"/>
    <col min="2314" max="2314" width="13.7109375" style="129" customWidth="1"/>
    <col min="2315" max="2315" width="8" style="129" customWidth="1"/>
    <col min="2316" max="2316" width="1.140625" style="129" customWidth="1"/>
    <col min="2317" max="2317" width="13.28515625" style="129" customWidth="1"/>
    <col min="2318" max="2318" width="1.5703125" style="129" customWidth="1"/>
    <col min="2319" max="2319" width="1.140625" style="129" customWidth="1"/>
    <col min="2320" max="2320" width="13.28515625" style="129" customWidth="1"/>
    <col min="2321" max="2321" width="14.140625" style="129" customWidth="1"/>
    <col min="2322" max="2323" width="1.140625" style="129" customWidth="1"/>
    <col min="2324" max="2324" width="13.28515625" style="129" customWidth="1"/>
    <col min="2325" max="2325" width="3.85546875" style="129" customWidth="1"/>
    <col min="2326" max="2326" width="2.28515625" style="129" customWidth="1"/>
    <col min="2327" max="2327" width="4.5703125" style="129" customWidth="1"/>
    <col min="2328" max="2328" width="2.28515625" style="129" customWidth="1"/>
    <col min="2329" max="2329" width="1.85546875" style="129" customWidth="1"/>
    <col min="2330" max="2330" width="1.140625" style="129" customWidth="1"/>
    <col min="2331" max="2331" width="2.28515625" style="129" customWidth="1"/>
    <col min="2332" max="2332" width="3.140625" style="129" customWidth="1"/>
    <col min="2333" max="2333" width="3.7109375" style="129" customWidth="1"/>
    <col min="2334" max="2334" width="2.28515625" style="129" customWidth="1"/>
    <col min="2335" max="2335" width="1.140625" style="129" customWidth="1"/>
    <col min="2336" max="2560" width="6.85546875" style="129" customWidth="1"/>
    <col min="2561" max="2562" width="1.140625" style="129" customWidth="1"/>
    <col min="2563" max="2563" width="6.85546875" style="129" customWidth="1"/>
    <col min="2564" max="2564" width="2.28515625" style="129" customWidth="1"/>
    <col min="2565" max="2565" width="6.85546875" style="129" customWidth="1"/>
    <col min="2566" max="2566" width="1.140625" style="129" customWidth="1"/>
    <col min="2567" max="2567" width="3.42578125" style="129" customWidth="1"/>
    <col min="2568" max="2568" width="9.140625" style="129" customWidth="1"/>
    <col min="2569" max="2569" width="2.28515625" style="129" customWidth="1"/>
    <col min="2570" max="2570" width="13.7109375" style="129" customWidth="1"/>
    <col min="2571" max="2571" width="8" style="129" customWidth="1"/>
    <col min="2572" max="2572" width="1.140625" style="129" customWidth="1"/>
    <col min="2573" max="2573" width="13.28515625" style="129" customWidth="1"/>
    <col min="2574" max="2574" width="1.5703125" style="129" customWidth="1"/>
    <col min="2575" max="2575" width="1.140625" style="129" customWidth="1"/>
    <col min="2576" max="2576" width="13.28515625" style="129" customWidth="1"/>
    <col min="2577" max="2577" width="14.140625" style="129" customWidth="1"/>
    <col min="2578" max="2579" width="1.140625" style="129" customWidth="1"/>
    <col min="2580" max="2580" width="13.28515625" style="129" customWidth="1"/>
    <col min="2581" max="2581" width="3.85546875" style="129" customWidth="1"/>
    <col min="2582" max="2582" width="2.28515625" style="129" customWidth="1"/>
    <col min="2583" max="2583" width="4.5703125" style="129" customWidth="1"/>
    <col min="2584" max="2584" width="2.28515625" style="129" customWidth="1"/>
    <col min="2585" max="2585" width="1.85546875" style="129" customWidth="1"/>
    <col min="2586" max="2586" width="1.140625" style="129" customWidth="1"/>
    <col min="2587" max="2587" width="2.28515625" style="129" customWidth="1"/>
    <col min="2588" max="2588" width="3.140625" style="129" customWidth="1"/>
    <col min="2589" max="2589" width="3.7109375" style="129" customWidth="1"/>
    <col min="2590" max="2590" width="2.28515625" style="129" customWidth="1"/>
    <col min="2591" max="2591" width="1.140625" style="129" customWidth="1"/>
    <col min="2592" max="2816" width="6.85546875" style="129" customWidth="1"/>
    <col min="2817" max="2818" width="1.140625" style="129" customWidth="1"/>
    <col min="2819" max="2819" width="6.85546875" style="129" customWidth="1"/>
    <col min="2820" max="2820" width="2.28515625" style="129" customWidth="1"/>
    <col min="2821" max="2821" width="6.85546875" style="129" customWidth="1"/>
    <col min="2822" max="2822" width="1.140625" style="129" customWidth="1"/>
    <col min="2823" max="2823" width="3.42578125" style="129" customWidth="1"/>
    <col min="2824" max="2824" width="9.140625" style="129" customWidth="1"/>
    <col min="2825" max="2825" width="2.28515625" style="129" customWidth="1"/>
    <col min="2826" max="2826" width="13.7109375" style="129" customWidth="1"/>
    <col min="2827" max="2827" width="8" style="129" customWidth="1"/>
    <col min="2828" max="2828" width="1.140625" style="129" customWidth="1"/>
    <col min="2829" max="2829" width="13.28515625" style="129" customWidth="1"/>
    <col min="2830" max="2830" width="1.5703125" style="129" customWidth="1"/>
    <col min="2831" max="2831" width="1.140625" style="129" customWidth="1"/>
    <col min="2832" max="2832" width="13.28515625" style="129" customWidth="1"/>
    <col min="2833" max="2833" width="14.140625" style="129" customWidth="1"/>
    <col min="2834" max="2835" width="1.140625" style="129" customWidth="1"/>
    <col min="2836" max="2836" width="13.28515625" style="129" customWidth="1"/>
    <col min="2837" max="2837" width="3.85546875" style="129" customWidth="1"/>
    <col min="2838" max="2838" width="2.28515625" style="129" customWidth="1"/>
    <col min="2839" max="2839" width="4.5703125" style="129" customWidth="1"/>
    <col min="2840" max="2840" width="2.28515625" style="129" customWidth="1"/>
    <col min="2841" max="2841" width="1.85546875" style="129" customWidth="1"/>
    <col min="2842" max="2842" width="1.140625" style="129" customWidth="1"/>
    <col min="2843" max="2843" width="2.28515625" style="129" customWidth="1"/>
    <col min="2844" max="2844" width="3.140625" style="129" customWidth="1"/>
    <col min="2845" max="2845" width="3.7109375" style="129" customWidth="1"/>
    <col min="2846" max="2846" width="2.28515625" style="129" customWidth="1"/>
    <col min="2847" max="2847" width="1.140625" style="129" customWidth="1"/>
    <col min="2848" max="3072" width="6.85546875" style="129" customWidth="1"/>
    <col min="3073" max="3074" width="1.140625" style="129" customWidth="1"/>
    <col min="3075" max="3075" width="6.85546875" style="129" customWidth="1"/>
    <col min="3076" max="3076" width="2.28515625" style="129" customWidth="1"/>
    <col min="3077" max="3077" width="6.85546875" style="129" customWidth="1"/>
    <col min="3078" max="3078" width="1.140625" style="129" customWidth="1"/>
    <col min="3079" max="3079" width="3.42578125" style="129" customWidth="1"/>
    <col min="3080" max="3080" width="9.140625" style="129" customWidth="1"/>
    <col min="3081" max="3081" width="2.28515625" style="129" customWidth="1"/>
    <col min="3082" max="3082" width="13.7109375" style="129" customWidth="1"/>
    <col min="3083" max="3083" width="8" style="129" customWidth="1"/>
    <col min="3084" max="3084" width="1.140625" style="129" customWidth="1"/>
    <col min="3085" max="3085" width="13.28515625" style="129" customWidth="1"/>
    <col min="3086" max="3086" width="1.5703125" style="129" customWidth="1"/>
    <col min="3087" max="3087" width="1.140625" style="129" customWidth="1"/>
    <col min="3088" max="3088" width="13.28515625" style="129" customWidth="1"/>
    <col min="3089" max="3089" width="14.140625" style="129" customWidth="1"/>
    <col min="3090" max="3091" width="1.140625" style="129" customWidth="1"/>
    <col min="3092" max="3092" width="13.28515625" style="129" customWidth="1"/>
    <col min="3093" max="3093" width="3.85546875" style="129" customWidth="1"/>
    <col min="3094" max="3094" width="2.28515625" style="129" customWidth="1"/>
    <col min="3095" max="3095" width="4.5703125" style="129" customWidth="1"/>
    <col min="3096" max="3096" width="2.28515625" style="129" customWidth="1"/>
    <col min="3097" max="3097" width="1.85546875" style="129" customWidth="1"/>
    <col min="3098" max="3098" width="1.140625" style="129" customWidth="1"/>
    <col min="3099" max="3099" width="2.28515625" style="129" customWidth="1"/>
    <col min="3100" max="3100" width="3.140625" style="129" customWidth="1"/>
    <col min="3101" max="3101" width="3.7109375" style="129" customWidth="1"/>
    <col min="3102" max="3102" width="2.28515625" style="129" customWidth="1"/>
    <col min="3103" max="3103" width="1.140625" style="129" customWidth="1"/>
    <col min="3104" max="3328" width="6.85546875" style="129" customWidth="1"/>
    <col min="3329" max="3330" width="1.140625" style="129" customWidth="1"/>
    <col min="3331" max="3331" width="6.85546875" style="129" customWidth="1"/>
    <col min="3332" max="3332" width="2.28515625" style="129" customWidth="1"/>
    <col min="3333" max="3333" width="6.85546875" style="129" customWidth="1"/>
    <col min="3334" max="3334" width="1.140625" style="129" customWidth="1"/>
    <col min="3335" max="3335" width="3.42578125" style="129" customWidth="1"/>
    <col min="3336" max="3336" width="9.140625" style="129" customWidth="1"/>
    <col min="3337" max="3337" width="2.28515625" style="129" customWidth="1"/>
    <col min="3338" max="3338" width="13.7109375" style="129" customWidth="1"/>
    <col min="3339" max="3339" width="8" style="129" customWidth="1"/>
    <col min="3340" max="3340" width="1.140625" style="129" customWidth="1"/>
    <col min="3341" max="3341" width="13.28515625" style="129" customWidth="1"/>
    <col min="3342" max="3342" width="1.5703125" style="129" customWidth="1"/>
    <col min="3343" max="3343" width="1.140625" style="129" customWidth="1"/>
    <col min="3344" max="3344" width="13.28515625" style="129" customWidth="1"/>
    <col min="3345" max="3345" width="14.140625" style="129" customWidth="1"/>
    <col min="3346" max="3347" width="1.140625" style="129" customWidth="1"/>
    <col min="3348" max="3348" width="13.28515625" style="129" customWidth="1"/>
    <col min="3349" max="3349" width="3.85546875" style="129" customWidth="1"/>
    <col min="3350" max="3350" width="2.28515625" style="129" customWidth="1"/>
    <col min="3351" max="3351" width="4.5703125" style="129" customWidth="1"/>
    <col min="3352" max="3352" width="2.28515625" style="129" customWidth="1"/>
    <col min="3353" max="3353" width="1.85546875" style="129" customWidth="1"/>
    <col min="3354" max="3354" width="1.140625" style="129" customWidth="1"/>
    <col min="3355" max="3355" width="2.28515625" style="129" customWidth="1"/>
    <col min="3356" max="3356" width="3.140625" style="129" customWidth="1"/>
    <col min="3357" max="3357" width="3.7109375" style="129" customWidth="1"/>
    <col min="3358" max="3358" width="2.28515625" style="129" customWidth="1"/>
    <col min="3359" max="3359" width="1.140625" style="129" customWidth="1"/>
    <col min="3360" max="3584" width="6.85546875" style="129" customWidth="1"/>
    <col min="3585" max="3586" width="1.140625" style="129" customWidth="1"/>
    <col min="3587" max="3587" width="6.85546875" style="129" customWidth="1"/>
    <col min="3588" max="3588" width="2.28515625" style="129" customWidth="1"/>
    <col min="3589" max="3589" width="6.85546875" style="129" customWidth="1"/>
    <col min="3590" max="3590" width="1.140625" style="129" customWidth="1"/>
    <col min="3591" max="3591" width="3.42578125" style="129" customWidth="1"/>
    <col min="3592" max="3592" width="9.140625" style="129" customWidth="1"/>
    <col min="3593" max="3593" width="2.28515625" style="129" customWidth="1"/>
    <col min="3594" max="3594" width="13.7109375" style="129" customWidth="1"/>
    <col min="3595" max="3595" width="8" style="129" customWidth="1"/>
    <col min="3596" max="3596" width="1.140625" style="129" customWidth="1"/>
    <col min="3597" max="3597" width="13.28515625" style="129" customWidth="1"/>
    <col min="3598" max="3598" width="1.5703125" style="129" customWidth="1"/>
    <col min="3599" max="3599" width="1.140625" style="129" customWidth="1"/>
    <col min="3600" max="3600" width="13.28515625" style="129" customWidth="1"/>
    <col min="3601" max="3601" width="14.140625" style="129" customWidth="1"/>
    <col min="3602" max="3603" width="1.140625" style="129" customWidth="1"/>
    <col min="3604" max="3604" width="13.28515625" style="129" customWidth="1"/>
    <col min="3605" max="3605" width="3.85546875" style="129" customWidth="1"/>
    <col min="3606" max="3606" width="2.28515625" style="129" customWidth="1"/>
    <col min="3607" max="3607" width="4.5703125" style="129" customWidth="1"/>
    <col min="3608" max="3608" width="2.28515625" style="129" customWidth="1"/>
    <col min="3609" max="3609" width="1.85546875" style="129" customWidth="1"/>
    <col min="3610" max="3610" width="1.140625" style="129" customWidth="1"/>
    <col min="3611" max="3611" width="2.28515625" style="129" customWidth="1"/>
    <col min="3612" max="3612" width="3.140625" style="129" customWidth="1"/>
    <col min="3613" max="3613" width="3.7109375" style="129" customWidth="1"/>
    <col min="3614" max="3614" width="2.28515625" style="129" customWidth="1"/>
    <col min="3615" max="3615" width="1.140625" style="129" customWidth="1"/>
    <col min="3616" max="3840" width="6.85546875" style="129" customWidth="1"/>
    <col min="3841" max="3842" width="1.140625" style="129" customWidth="1"/>
    <col min="3843" max="3843" width="6.85546875" style="129" customWidth="1"/>
    <col min="3844" max="3844" width="2.28515625" style="129" customWidth="1"/>
    <col min="3845" max="3845" width="6.85546875" style="129" customWidth="1"/>
    <col min="3846" max="3846" width="1.140625" style="129" customWidth="1"/>
    <col min="3847" max="3847" width="3.42578125" style="129" customWidth="1"/>
    <col min="3848" max="3848" width="9.140625" style="129" customWidth="1"/>
    <col min="3849" max="3849" width="2.28515625" style="129" customWidth="1"/>
    <col min="3850" max="3850" width="13.7109375" style="129" customWidth="1"/>
    <col min="3851" max="3851" width="8" style="129" customWidth="1"/>
    <col min="3852" max="3852" width="1.140625" style="129" customWidth="1"/>
    <col min="3853" max="3853" width="13.28515625" style="129" customWidth="1"/>
    <col min="3854" max="3854" width="1.5703125" style="129" customWidth="1"/>
    <col min="3855" max="3855" width="1.140625" style="129" customWidth="1"/>
    <col min="3856" max="3856" width="13.28515625" style="129" customWidth="1"/>
    <col min="3857" max="3857" width="14.140625" style="129" customWidth="1"/>
    <col min="3858" max="3859" width="1.140625" style="129" customWidth="1"/>
    <col min="3860" max="3860" width="13.28515625" style="129" customWidth="1"/>
    <col min="3861" max="3861" width="3.85546875" style="129" customWidth="1"/>
    <col min="3862" max="3862" width="2.28515625" style="129" customWidth="1"/>
    <col min="3863" max="3863" width="4.5703125" style="129" customWidth="1"/>
    <col min="3864" max="3864" width="2.28515625" style="129" customWidth="1"/>
    <col min="3865" max="3865" width="1.85546875" style="129" customWidth="1"/>
    <col min="3866" max="3866" width="1.140625" style="129" customWidth="1"/>
    <col min="3867" max="3867" width="2.28515625" style="129" customWidth="1"/>
    <col min="3868" max="3868" width="3.140625" style="129" customWidth="1"/>
    <col min="3869" max="3869" width="3.7109375" style="129" customWidth="1"/>
    <col min="3870" max="3870" width="2.28515625" style="129" customWidth="1"/>
    <col min="3871" max="3871" width="1.140625" style="129" customWidth="1"/>
    <col min="3872" max="4096" width="6.85546875" style="129" customWidth="1"/>
    <col min="4097" max="4098" width="1.140625" style="129" customWidth="1"/>
    <col min="4099" max="4099" width="6.85546875" style="129" customWidth="1"/>
    <col min="4100" max="4100" width="2.28515625" style="129" customWidth="1"/>
    <col min="4101" max="4101" width="6.85546875" style="129" customWidth="1"/>
    <col min="4102" max="4102" width="1.140625" style="129" customWidth="1"/>
    <col min="4103" max="4103" width="3.42578125" style="129" customWidth="1"/>
    <col min="4104" max="4104" width="9.140625" style="129" customWidth="1"/>
    <col min="4105" max="4105" width="2.28515625" style="129" customWidth="1"/>
    <col min="4106" max="4106" width="13.7109375" style="129" customWidth="1"/>
    <col min="4107" max="4107" width="8" style="129" customWidth="1"/>
    <col min="4108" max="4108" width="1.140625" style="129" customWidth="1"/>
    <col min="4109" max="4109" width="13.28515625" style="129" customWidth="1"/>
    <col min="4110" max="4110" width="1.5703125" style="129" customWidth="1"/>
    <col min="4111" max="4111" width="1.140625" style="129" customWidth="1"/>
    <col min="4112" max="4112" width="13.28515625" style="129" customWidth="1"/>
    <col min="4113" max="4113" width="14.140625" style="129" customWidth="1"/>
    <col min="4114" max="4115" width="1.140625" style="129" customWidth="1"/>
    <col min="4116" max="4116" width="13.28515625" style="129" customWidth="1"/>
    <col min="4117" max="4117" width="3.85546875" style="129" customWidth="1"/>
    <col min="4118" max="4118" width="2.28515625" style="129" customWidth="1"/>
    <col min="4119" max="4119" width="4.5703125" style="129" customWidth="1"/>
    <col min="4120" max="4120" width="2.28515625" style="129" customWidth="1"/>
    <col min="4121" max="4121" width="1.85546875" style="129" customWidth="1"/>
    <col min="4122" max="4122" width="1.140625" style="129" customWidth="1"/>
    <col min="4123" max="4123" width="2.28515625" style="129" customWidth="1"/>
    <col min="4124" max="4124" width="3.140625" style="129" customWidth="1"/>
    <col min="4125" max="4125" width="3.7109375" style="129" customWidth="1"/>
    <col min="4126" max="4126" width="2.28515625" style="129" customWidth="1"/>
    <col min="4127" max="4127" width="1.140625" style="129" customWidth="1"/>
    <col min="4128" max="4352" width="6.85546875" style="129" customWidth="1"/>
    <col min="4353" max="4354" width="1.140625" style="129" customWidth="1"/>
    <col min="4355" max="4355" width="6.85546875" style="129" customWidth="1"/>
    <col min="4356" max="4356" width="2.28515625" style="129" customWidth="1"/>
    <col min="4357" max="4357" width="6.85546875" style="129" customWidth="1"/>
    <col min="4358" max="4358" width="1.140625" style="129" customWidth="1"/>
    <col min="4359" max="4359" width="3.42578125" style="129" customWidth="1"/>
    <col min="4360" max="4360" width="9.140625" style="129" customWidth="1"/>
    <col min="4361" max="4361" width="2.28515625" style="129" customWidth="1"/>
    <col min="4362" max="4362" width="13.7109375" style="129" customWidth="1"/>
    <col min="4363" max="4363" width="8" style="129" customWidth="1"/>
    <col min="4364" max="4364" width="1.140625" style="129" customWidth="1"/>
    <col min="4365" max="4365" width="13.28515625" style="129" customWidth="1"/>
    <col min="4366" max="4366" width="1.5703125" style="129" customWidth="1"/>
    <col min="4367" max="4367" width="1.140625" style="129" customWidth="1"/>
    <col min="4368" max="4368" width="13.28515625" style="129" customWidth="1"/>
    <col min="4369" max="4369" width="14.140625" style="129" customWidth="1"/>
    <col min="4370" max="4371" width="1.140625" style="129" customWidth="1"/>
    <col min="4372" max="4372" width="13.28515625" style="129" customWidth="1"/>
    <col min="4373" max="4373" width="3.85546875" style="129" customWidth="1"/>
    <col min="4374" max="4374" width="2.28515625" style="129" customWidth="1"/>
    <col min="4375" max="4375" width="4.5703125" style="129" customWidth="1"/>
    <col min="4376" max="4376" width="2.28515625" style="129" customWidth="1"/>
    <col min="4377" max="4377" width="1.85546875" style="129" customWidth="1"/>
    <col min="4378" max="4378" width="1.140625" style="129" customWidth="1"/>
    <col min="4379" max="4379" width="2.28515625" style="129" customWidth="1"/>
    <col min="4380" max="4380" width="3.140625" style="129" customWidth="1"/>
    <col min="4381" max="4381" width="3.7109375" style="129" customWidth="1"/>
    <col min="4382" max="4382" width="2.28515625" style="129" customWidth="1"/>
    <col min="4383" max="4383" width="1.140625" style="129" customWidth="1"/>
    <col min="4384" max="4608" width="6.85546875" style="129" customWidth="1"/>
    <col min="4609" max="4610" width="1.140625" style="129" customWidth="1"/>
    <col min="4611" max="4611" width="6.85546875" style="129" customWidth="1"/>
    <col min="4612" max="4612" width="2.28515625" style="129" customWidth="1"/>
    <col min="4613" max="4613" width="6.85546875" style="129" customWidth="1"/>
    <col min="4614" max="4614" width="1.140625" style="129" customWidth="1"/>
    <col min="4615" max="4615" width="3.42578125" style="129" customWidth="1"/>
    <col min="4616" max="4616" width="9.140625" style="129" customWidth="1"/>
    <col min="4617" max="4617" width="2.28515625" style="129" customWidth="1"/>
    <col min="4618" max="4618" width="13.7109375" style="129" customWidth="1"/>
    <col min="4619" max="4619" width="8" style="129" customWidth="1"/>
    <col min="4620" max="4620" width="1.140625" style="129" customWidth="1"/>
    <col min="4621" max="4621" width="13.28515625" style="129" customWidth="1"/>
    <col min="4622" max="4622" width="1.5703125" style="129" customWidth="1"/>
    <col min="4623" max="4623" width="1.140625" style="129" customWidth="1"/>
    <col min="4624" max="4624" width="13.28515625" style="129" customWidth="1"/>
    <col min="4625" max="4625" width="14.140625" style="129" customWidth="1"/>
    <col min="4626" max="4627" width="1.140625" style="129" customWidth="1"/>
    <col min="4628" max="4628" width="13.28515625" style="129" customWidth="1"/>
    <col min="4629" max="4629" width="3.85546875" style="129" customWidth="1"/>
    <col min="4630" max="4630" width="2.28515625" style="129" customWidth="1"/>
    <col min="4631" max="4631" width="4.5703125" style="129" customWidth="1"/>
    <col min="4632" max="4632" width="2.28515625" style="129" customWidth="1"/>
    <col min="4633" max="4633" width="1.85546875" style="129" customWidth="1"/>
    <col min="4634" max="4634" width="1.140625" style="129" customWidth="1"/>
    <col min="4635" max="4635" width="2.28515625" style="129" customWidth="1"/>
    <col min="4636" max="4636" width="3.140625" style="129" customWidth="1"/>
    <col min="4637" max="4637" width="3.7109375" style="129" customWidth="1"/>
    <col min="4638" max="4638" width="2.28515625" style="129" customWidth="1"/>
    <col min="4639" max="4639" width="1.140625" style="129" customWidth="1"/>
    <col min="4640" max="4864" width="6.85546875" style="129" customWidth="1"/>
    <col min="4865" max="4866" width="1.140625" style="129" customWidth="1"/>
    <col min="4867" max="4867" width="6.85546875" style="129" customWidth="1"/>
    <col min="4868" max="4868" width="2.28515625" style="129" customWidth="1"/>
    <col min="4869" max="4869" width="6.85546875" style="129" customWidth="1"/>
    <col min="4870" max="4870" width="1.140625" style="129" customWidth="1"/>
    <col min="4871" max="4871" width="3.42578125" style="129" customWidth="1"/>
    <col min="4872" max="4872" width="9.140625" style="129" customWidth="1"/>
    <col min="4873" max="4873" width="2.28515625" style="129" customWidth="1"/>
    <col min="4874" max="4874" width="13.7109375" style="129" customWidth="1"/>
    <col min="4875" max="4875" width="8" style="129" customWidth="1"/>
    <col min="4876" max="4876" width="1.140625" style="129" customWidth="1"/>
    <col min="4877" max="4877" width="13.28515625" style="129" customWidth="1"/>
    <col min="4878" max="4878" width="1.5703125" style="129" customWidth="1"/>
    <col min="4879" max="4879" width="1.140625" style="129" customWidth="1"/>
    <col min="4880" max="4880" width="13.28515625" style="129" customWidth="1"/>
    <col min="4881" max="4881" width="14.140625" style="129" customWidth="1"/>
    <col min="4882" max="4883" width="1.140625" style="129" customWidth="1"/>
    <col min="4884" max="4884" width="13.28515625" style="129" customWidth="1"/>
    <col min="4885" max="4885" width="3.85546875" style="129" customWidth="1"/>
    <col min="4886" max="4886" width="2.28515625" style="129" customWidth="1"/>
    <col min="4887" max="4887" width="4.5703125" style="129" customWidth="1"/>
    <col min="4888" max="4888" width="2.28515625" style="129" customWidth="1"/>
    <col min="4889" max="4889" width="1.85546875" style="129" customWidth="1"/>
    <col min="4890" max="4890" width="1.140625" style="129" customWidth="1"/>
    <col min="4891" max="4891" width="2.28515625" style="129" customWidth="1"/>
    <col min="4892" max="4892" width="3.140625" style="129" customWidth="1"/>
    <col min="4893" max="4893" width="3.7109375" style="129" customWidth="1"/>
    <col min="4894" max="4894" width="2.28515625" style="129" customWidth="1"/>
    <col min="4895" max="4895" width="1.140625" style="129" customWidth="1"/>
    <col min="4896" max="5120" width="6.85546875" style="129" customWidth="1"/>
    <col min="5121" max="5122" width="1.140625" style="129" customWidth="1"/>
    <col min="5123" max="5123" width="6.85546875" style="129" customWidth="1"/>
    <col min="5124" max="5124" width="2.28515625" style="129" customWidth="1"/>
    <col min="5125" max="5125" width="6.85546875" style="129" customWidth="1"/>
    <col min="5126" max="5126" width="1.140625" style="129" customWidth="1"/>
    <col min="5127" max="5127" width="3.42578125" style="129" customWidth="1"/>
    <col min="5128" max="5128" width="9.140625" style="129" customWidth="1"/>
    <col min="5129" max="5129" width="2.28515625" style="129" customWidth="1"/>
    <col min="5130" max="5130" width="13.7109375" style="129" customWidth="1"/>
    <col min="5131" max="5131" width="8" style="129" customWidth="1"/>
    <col min="5132" max="5132" width="1.140625" style="129" customWidth="1"/>
    <col min="5133" max="5133" width="13.28515625" style="129" customWidth="1"/>
    <col min="5134" max="5134" width="1.5703125" style="129" customWidth="1"/>
    <col min="5135" max="5135" width="1.140625" style="129" customWidth="1"/>
    <col min="5136" max="5136" width="13.28515625" style="129" customWidth="1"/>
    <col min="5137" max="5137" width="14.140625" style="129" customWidth="1"/>
    <col min="5138" max="5139" width="1.140625" style="129" customWidth="1"/>
    <col min="5140" max="5140" width="13.28515625" style="129" customWidth="1"/>
    <col min="5141" max="5141" width="3.85546875" style="129" customWidth="1"/>
    <col min="5142" max="5142" width="2.28515625" style="129" customWidth="1"/>
    <col min="5143" max="5143" width="4.5703125" style="129" customWidth="1"/>
    <col min="5144" max="5144" width="2.28515625" style="129" customWidth="1"/>
    <col min="5145" max="5145" width="1.85546875" style="129" customWidth="1"/>
    <col min="5146" max="5146" width="1.140625" style="129" customWidth="1"/>
    <col min="5147" max="5147" width="2.28515625" style="129" customWidth="1"/>
    <col min="5148" max="5148" width="3.140625" style="129" customWidth="1"/>
    <col min="5149" max="5149" width="3.7109375" style="129" customWidth="1"/>
    <col min="5150" max="5150" width="2.28515625" style="129" customWidth="1"/>
    <col min="5151" max="5151" width="1.140625" style="129" customWidth="1"/>
    <col min="5152" max="5376" width="6.85546875" style="129" customWidth="1"/>
    <col min="5377" max="5378" width="1.140625" style="129" customWidth="1"/>
    <col min="5379" max="5379" width="6.85546875" style="129" customWidth="1"/>
    <col min="5380" max="5380" width="2.28515625" style="129" customWidth="1"/>
    <col min="5381" max="5381" width="6.85546875" style="129" customWidth="1"/>
    <col min="5382" max="5382" width="1.140625" style="129" customWidth="1"/>
    <col min="5383" max="5383" width="3.42578125" style="129" customWidth="1"/>
    <col min="5384" max="5384" width="9.140625" style="129" customWidth="1"/>
    <col min="5385" max="5385" width="2.28515625" style="129" customWidth="1"/>
    <col min="5386" max="5386" width="13.7109375" style="129" customWidth="1"/>
    <col min="5387" max="5387" width="8" style="129" customWidth="1"/>
    <col min="5388" max="5388" width="1.140625" style="129" customWidth="1"/>
    <col min="5389" max="5389" width="13.28515625" style="129" customWidth="1"/>
    <col min="5390" max="5390" width="1.5703125" style="129" customWidth="1"/>
    <col min="5391" max="5391" width="1.140625" style="129" customWidth="1"/>
    <col min="5392" max="5392" width="13.28515625" style="129" customWidth="1"/>
    <col min="5393" max="5393" width="14.140625" style="129" customWidth="1"/>
    <col min="5394" max="5395" width="1.140625" style="129" customWidth="1"/>
    <col min="5396" max="5396" width="13.28515625" style="129" customWidth="1"/>
    <col min="5397" max="5397" width="3.85546875" style="129" customWidth="1"/>
    <col min="5398" max="5398" width="2.28515625" style="129" customWidth="1"/>
    <col min="5399" max="5399" width="4.5703125" style="129" customWidth="1"/>
    <col min="5400" max="5400" width="2.28515625" style="129" customWidth="1"/>
    <col min="5401" max="5401" width="1.85546875" style="129" customWidth="1"/>
    <col min="5402" max="5402" width="1.140625" style="129" customWidth="1"/>
    <col min="5403" max="5403" width="2.28515625" style="129" customWidth="1"/>
    <col min="5404" max="5404" width="3.140625" style="129" customWidth="1"/>
    <col min="5405" max="5405" width="3.7109375" style="129" customWidth="1"/>
    <col min="5406" max="5406" width="2.28515625" style="129" customWidth="1"/>
    <col min="5407" max="5407" width="1.140625" style="129" customWidth="1"/>
    <col min="5408" max="5632" width="6.85546875" style="129" customWidth="1"/>
    <col min="5633" max="5634" width="1.140625" style="129" customWidth="1"/>
    <col min="5635" max="5635" width="6.85546875" style="129" customWidth="1"/>
    <col min="5636" max="5636" width="2.28515625" style="129" customWidth="1"/>
    <col min="5637" max="5637" width="6.85546875" style="129" customWidth="1"/>
    <col min="5638" max="5638" width="1.140625" style="129" customWidth="1"/>
    <col min="5639" max="5639" width="3.42578125" style="129" customWidth="1"/>
    <col min="5640" max="5640" width="9.140625" style="129" customWidth="1"/>
    <col min="5641" max="5641" width="2.28515625" style="129" customWidth="1"/>
    <col min="5642" max="5642" width="13.7109375" style="129" customWidth="1"/>
    <col min="5643" max="5643" width="8" style="129" customWidth="1"/>
    <col min="5644" max="5644" width="1.140625" style="129" customWidth="1"/>
    <col min="5645" max="5645" width="13.28515625" style="129" customWidth="1"/>
    <col min="5646" max="5646" width="1.5703125" style="129" customWidth="1"/>
    <col min="5647" max="5647" width="1.140625" style="129" customWidth="1"/>
    <col min="5648" max="5648" width="13.28515625" style="129" customWidth="1"/>
    <col min="5649" max="5649" width="14.140625" style="129" customWidth="1"/>
    <col min="5650" max="5651" width="1.140625" style="129" customWidth="1"/>
    <col min="5652" max="5652" width="13.28515625" style="129" customWidth="1"/>
    <col min="5653" max="5653" width="3.85546875" style="129" customWidth="1"/>
    <col min="5654" max="5654" width="2.28515625" style="129" customWidth="1"/>
    <col min="5655" max="5655" width="4.5703125" style="129" customWidth="1"/>
    <col min="5656" max="5656" width="2.28515625" style="129" customWidth="1"/>
    <col min="5657" max="5657" width="1.85546875" style="129" customWidth="1"/>
    <col min="5658" max="5658" width="1.140625" style="129" customWidth="1"/>
    <col min="5659" max="5659" width="2.28515625" style="129" customWidth="1"/>
    <col min="5660" max="5660" width="3.140625" style="129" customWidth="1"/>
    <col min="5661" max="5661" width="3.7109375" style="129" customWidth="1"/>
    <col min="5662" max="5662" width="2.28515625" style="129" customWidth="1"/>
    <col min="5663" max="5663" width="1.140625" style="129" customWidth="1"/>
    <col min="5664" max="5888" width="6.85546875" style="129" customWidth="1"/>
    <col min="5889" max="5890" width="1.140625" style="129" customWidth="1"/>
    <col min="5891" max="5891" width="6.85546875" style="129" customWidth="1"/>
    <col min="5892" max="5892" width="2.28515625" style="129" customWidth="1"/>
    <col min="5893" max="5893" width="6.85546875" style="129" customWidth="1"/>
    <col min="5894" max="5894" width="1.140625" style="129" customWidth="1"/>
    <col min="5895" max="5895" width="3.42578125" style="129" customWidth="1"/>
    <col min="5896" max="5896" width="9.140625" style="129" customWidth="1"/>
    <col min="5897" max="5897" width="2.28515625" style="129" customWidth="1"/>
    <col min="5898" max="5898" width="13.7109375" style="129" customWidth="1"/>
    <col min="5899" max="5899" width="8" style="129" customWidth="1"/>
    <col min="5900" max="5900" width="1.140625" style="129" customWidth="1"/>
    <col min="5901" max="5901" width="13.28515625" style="129" customWidth="1"/>
    <col min="5902" max="5902" width="1.5703125" style="129" customWidth="1"/>
    <col min="5903" max="5903" width="1.140625" style="129" customWidth="1"/>
    <col min="5904" max="5904" width="13.28515625" style="129" customWidth="1"/>
    <col min="5905" max="5905" width="14.140625" style="129" customWidth="1"/>
    <col min="5906" max="5907" width="1.140625" style="129" customWidth="1"/>
    <col min="5908" max="5908" width="13.28515625" style="129" customWidth="1"/>
    <col min="5909" max="5909" width="3.85546875" style="129" customWidth="1"/>
    <col min="5910" max="5910" width="2.28515625" style="129" customWidth="1"/>
    <col min="5911" max="5911" width="4.5703125" style="129" customWidth="1"/>
    <col min="5912" max="5912" width="2.28515625" style="129" customWidth="1"/>
    <col min="5913" max="5913" width="1.85546875" style="129" customWidth="1"/>
    <col min="5914" max="5914" width="1.140625" style="129" customWidth="1"/>
    <col min="5915" max="5915" width="2.28515625" style="129" customWidth="1"/>
    <col min="5916" max="5916" width="3.140625" style="129" customWidth="1"/>
    <col min="5917" max="5917" width="3.7109375" style="129" customWidth="1"/>
    <col min="5918" max="5918" width="2.28515625" style="129" customWidth="1"/>
    <col min="5919" max="5919" width="1.140625" style="129" customWidth="1"/>
    <col min="5920" max="6144" width="6.85546875" style="129" customWidth="1"/>
    <col min="6145" max="6146" width="1.140625" style="129" customWidth="1"/>
    <col min="6147" max="6147" width="6.85546875" style="129" customWidth="1"/>
    <col min="6148" max="6148" width="2.28515625" style="129" customWidth="1"/>
    <col min="6149" max="6149" width="6.85546875" style="129" customWidth="1"/>
    <col min="6150" max="6150" width="1.140625" style="129" customWidth="1"/>
    <col min="6151" max="6151" width="3.42578125" style="129" customWidth="1"/>
    <col min="6152" max="6152" width="9.140625" style="129" customWidth="1"/>
    <col min="6153" max="6153" width="2.28515625" style="129" customWidth="1"/>
    <col min="6154" max="6154" width="13.7109375" style="129" customWidth="1"/>
    <col min="6155" max="6155" width="8" style="129" customWidth="1"/>
    <col min="6156" max="6156" width="1.140625" style="129" customWidth="1"/>
    <col min="6157" max="6157" width="13.28515625" style="129" customWidth="1"/>
    <col min="6158" max="6158" width="1.5703125" style="129" customWidth="1"/>
    <col min="6159" max="6159" width="1.140625" style="129" customWidth="1"/>
    <col min="6160" max="6160" width="13.28515625" style="129" customWidth="1"/>
    <col min="6161" max="6161" width="14.140625" style="129" customWidth="1"/>
    <col min="6162" max="6163" width="1.140625" style="129" customWidth="1"/>
    <col min="6164" max="6164" width="13.28515625" style="129" customWidth="1"/>
    <col min="6165" max="6165" width="3.85546875" style="129" customWidth="1"/>
    <col min="6166" max="6166" width="2.28515625" style="129" customWidth="1"/>
    <col min="6167" max="6167" width="4.5703125" style="129" customWidth="1"/>
    <col min="6168" max="6168" width="2.28515625" style="129" customWidth="1"/>
    <col min="6169" max="6169" width="1.85546875" style="129" customWidth="1"/>
    <col min="6170" max="6170" width="1.140625" style="129" customWidth="1"/>
    <col min="6171" max="6171" width="2.28515625" style="129" customWidth="1"/>
    <col min="6172" max="6172" width="3.140625" style="129" customWidth="1"/>
    <col min="6173" max="6173" width="3.7109375" style="129" customWidth="1"/>
    <col min="6174" max="6174" width="2.28515625" style="129" customWidth="1"/>
    <col min="6175" max="6175" width="1.140625" style="129" customWidth="1"/>
    <col min="6176" max="6400" width="6.85546875" style="129" customWidth="1"/>
    <col min="6401" max="6402" width="1.140625" style="129" customWidth="1"/>
    <col min="6403" max="6403" width="6.85546875" style="129" customWidth="1"/>
    <col min="6404" max="6404" width="2.28515625" style="129" customWidth="1"/>
    <col min="6405" max="6405" width="6.85546875" style="129" customWidth="1"/>
    <col min="6406" max="6406" width="1.140625" style="129" customWidth="1"/>
    <col min="6407" max="6407" width="3.42578125" style="129" customWidth="1"/>
    <col min="6408" max="6408" width="9.140625" style="129" customWidth="1"/>
    <col min="6409" max="6409" width="2.28515625" style="129" customWidth="1"/>
    <col min="6410" max="6410" width="13.7109375" style="129" customWidth="1"/>
    <col min="6411" max="6411" width="8" style="129" customWidth="1"/>
    <col min="6412" max="6412" width="1.140625" style="129" customWidth="1"/>
    <col min="6413" max="6413" width="13.28515625" style="129" customWidth="1"/>
    <col min="6414" max="6414" width="1.5703125" style="129" customWidth="1"/>
    <col min="6415" max="6415" width="1.140625" style="129" customWidth="1"/>
    <col min="6416" max="6416" width="13.28515625" style="129" customWidth="1"/>
    <col min="6417" max="6417" width="14.140625" style="129" customWidth="1"/>
    <col min="6418" max="6419" width="1.140625" style="129" customWidth="1"/>
    <col min="6420" max="6420" width="13.28515625" style="129" customWidth="1"/>
    <col min="6421" max="6421" width="3.85546875" style="129" customWidth="1"/>
    <col min="6422" max="6422" width="2.28515625" style="129" customWidth="1"/>
    <col min="6423" max="6423" width="4.5703125" style="129" customWidth="1"/>
    <col min="6424" max="6424" width="2.28515625" style="129" customWidth="1"/>
    <col min="6425" max="6425" width="1.85546875" style="129" customWidth="1"/>
    <col min="6426" max="6426" width="1.140625" style="129" customWidth="1"/>
    <col min="6427" max="6427" width="2.28515625" style="129" customWidth="1"/>
    <col min="6428" max="6428" width="3.140625" style="129" customWidth="1"/>
    <col min="6429" max="6429" width="3.7109375" style="129" customWidth="1"/>
    <col min="6430" max="6430" width="2.28515625" style="129" customWidth="1"/>
    <col min="6431" max="6431" width="1.140625" style="129" customWidth="1"/>
    <col min="6432" max="6656" width="6.85546875" style="129" customWidth="1"/>
    <col min="6657" max="6658" width="1.140625" style="129" customWidth="1"/>
    <col min="6659" max="6659" width="6.85546875" style="129" customWidth="1"/>
    <col min="6660" max="6660" width="2.28515625" style="129" customWidth="1"/>
    <col min="6661" max="6661" width="6.85546875" style="129" customWidth="1"/>
    <col min="6662" max="6662" width="1.140625" style="129" customWidth="1"/>
    <col min="6663" max="6663" width="3.42578125" style="129" customWidth="1"/>
    <col min="6664" max="6664" width="9.140625" style="129" customWidth="1"/>
    <col min="6665" max="6665" width="2.28515625" style="129" customWidth="1"/>
    <col min="6666" max="6666" width="13.7109375" style="129" customWidth="1"/>
    <col min="6667" max="6667" width="8" style="129" customWidth="1"/>
    <col min="6668" max="6668" width="1.140625" style="129" customWidth="1"/>
    <col min="6669" max="6669" width="13.28515625" style="129" customWidth="1"/>
    <col min="6670" max="6670" width="1.5703125" style="129" customWidth="1"/>
    <col min="6671" max="6671" width="1.140625" style="129" customWidth="1"/>
    <col min="6672" max="6672" width="13.28515625" style="129" customWidth="1"/>
    <col min="6673" max="6673" width="14.140625" style="129" customWidth="1"/>
    <col min="6674" max="6675" width="1.140625" style="129" customWidth="1"/>
    <col min="6676" max="6676" width="13.28515625" style="129" customWidth="1"/>
    <col min="6677" max="6677" width="3.85546875" style="129" customWidth="1"/>
    <col min="6678" max="6678" width="2.28515625" style="129" customWidth="1"/>
    <col min="6679" max="6679" width="4.5703125" style="129" customWidth="1"/>
    <col min="6680" max="6680" width="2.28515625" style="129" customWidth="1"/>
    <col min="6681" max="6681" width="1.85546875" style="129" customWidth="1"/>
    <col min="6682" max="6682" width="1.140625" style="129" customWidth="1"/>
    <col min="6683" max="6683" width="2.28515625" style="129" customWidth="1"/>
    <col min="6684" max="6684" width="3.140625" style="129" customWidth="1"/>
    <col min="6685" max="6685" width="3.7109375" style="129" customWidth="1"/>
    <col min="6686" max="6686" width="2.28515625" style="129" customWidth="1"/>
    <col min="6687" max="6687" width="1.140625" style="129" customWidth="1"/>
    <col min="6688" max="6912" width="6.85546875" style="129" customWidth="1"/>
    <col min="6913" max="6914" width="1.140625" style="129" customWidth="1"/>
    <col min="6915" max="6915" width="6.85546875" style="129" customWidth="1"/>
    <col min="6916" max="6916" width="2.28515625" style="129" customWidth="1"/>
    <col min="6917" max="6917" width="6.85546875" style="129" customWidth="1"/>
    <col min="6918" max="6918" width="1.140625" style="129" customWidth="1"/>
    <col min="6919" max="6919" width="3.42578125" style="129" customWidth="1"/>
    <col min="6920" max="6920" width="9.140625" style="129" customWidth="1"/>
    <col min="6921" max="6921" width="2.28515625" style="129" customWidth="1"/>
    <col min="6922" max="6922" width="13.7109375" style="129" customWidth="1"/>
    <col min="6923" max="6923" width="8" style="129" customWidth="1"/>
    <col min="6924" max="6924" width="1.140625" style="129" customWidth="1"/>
    <col min="6925" max="6925" width="13.28515625" style="129" customWidth="1"/>
    <col min="6926" max="6926" width="1.5703125" style="129" customWidth="1"/>
    <col min="6927" max="6927" width="1.140625" style="129" customWidth="1"/>
    <col min="6928" max="6928" width="13.28515625" style="129" customWidth="1"/>
    <col min="6929" max="6929" width="14.140625" style="129" customWidth="1"/>
    <col min="6930" max="6931" width="1.140625" style="129" customWidth="1"/>
    <col min="6932" max="6932" width="13.28515625" style="129" customWidth="1"/>
    <col min="6933" max="6933" width="3.85546875" style="129" customWidth="1"/>
    <col min="6934" max="6934" width="2.28515625" style="129" customWidth="1"/>
    <col min="6935" max="6935" width="4.5703125" style="129" customWidth="1"/>
    <col min="6936" max="6936" width="2.28515625" style="129" customWidth="1"/>
    <col min="6937" max="6937" width="1.85546875" style="129" customWidth="1"/>
    <col min="6938" max="6938" width="1.140625" style="129" customWidth="1"/>
    <col min="6939" max="6939" width="2.28515625" style="129" customWidth="1"/>
    <col min="6940" max="6940" width="3.140625" style="129" customWidth="1"/>
    <col min="6941" max="6941" width="3.7109375" style="129" customWidth="1"/>
    <col min="6942" max="6942" width="2.28515625" style="129" customWidth="1"/>
    <col min="6943" max="6943" width="1.140625" style="129" customWidth="1"/>
    <col min="6944" max="7168" width="6.85546875" style="129" customWidth="1"/>
    <col min="7169" max="7170" width="1.140625" style="129" customWidth="1"/>
    <col min="7171" max="7171" width="6.85546875" style="129" customWidth="1"/>
    <col min="7172" max="7172" width="2.28515625" style="129" customWidth="1"/>
    <col min="7173" max="7173" width="6.85546875" style="129" customWidth="1"/>
    <col min="7174" max="7174" width="1.140625" style="129" customWidth="1"/>
    <col min="7175" max="7175" width="3.42578125" style="129" customWidth="1"/>
    <col min="7176" max="7176" width="9.140625" style="129" customWidth="1"/>
    <col min="7177" max="7177" width="2.28515625" style="129" customWidth="1"/>
    <col min="7178" max="7178" width="13.7109375" style="129" customWidth="1"/>
    <col min="7179" max="7179" width="8" style="129" customWidth="1"/>
    <col min="7180" max="7180" width="1.140625" style="129" customWidth="1"/>
    <col min="7181" max="7181" width="13.28515625" style="129" customWidth="1"/>
    <col min="7182" max="7182" width="1.5703125" style="129" customWidth="1"/>
    <col min="7183" max="7183" width="1.140625" style="129" customWidth="1"/>
    <col min="7184" max="7184" width="13.28515625" style="129" customWidth="1"/>
    <col min="7185" max="7185" width="14.140625" style="129" customWidth="1"/>
    <col min="7186" max="7187" width="1.140625" style="129" customWidth="1"/>
    <col min="7188" max="7188" width="13.28515625" style="129" customWidth="1"/>
    <col min="7189" max="7189" width="3.85546875" style="129" customWidth="1"/>
    <col min="7190" max="7190" width="2.28515625" style="129" customWidth="1"/>
    <col min="7191" max="7191" width="4.5703125" style="129" customWidth="1"/>
    <col min="7192" max="7192" width="2.28515625" style="129" customWidth="1"/>
    <col min="7193" max="7193" width="1.85546875" style="129" customWidth="1"/>
    <col min="7194" max="7194" width="1.140625" style="129" customWidth="1"/>
    <col min="7195" max="7195" width="2.28515625" style="129" customWidth="1"/>
    <col min="7196" max="7196" width="3.140625" style="129" customWidth="1"/>
    <col min="7197" max="7197" width="3.7109375" style="129" customWidth="1"/>
    <col min="7198" max="7198" width="2.28515625" style="129" customWidth="1"/>
    <col min="7199" max="7199" width="1.140625" style="129" customWidth="1"/>
    <col min="7200" max="7424" width="6.85546875" style="129" customWidth="1"/>
    <col min="7425" max="7426" width="1.140625" style="129" customWidth="1"/>
    <col min="7427" max="7427" width="6.85546875" style="129" customWidth="1"/>
    <col min="7428" max="7428" width="2.28515625" style="129" customWidth="1"/>
    <col min="7429" max="7429" width="6.85546875" style="129" customWidth="1"/>
    <col min="7430" max="7430" width="1.140625" style="129" customWidth="1"/>
    <col min="7431" max="7431" width="3.42578125" style="129" customWidth="1"/>
    <col min="7432" max="7432" width="9.140625" style="129" customWidth="1"/>
    <col min="7433" max="7433" width="2.28515625" style="129" customWidth="1"/>
    <col min="7434" max="7434" width="13.7109375" style="129" customWidth="1"/>
    <col min="7435" max="7435" width="8" style="129" customWidth="1"/>
    <col min="7436" max="7436" width="1.140625" style="129" customWidth="1"/>
    <col min="7437" max="7437" width="13.28515625" style="129" customWidth="1"/>
    <col min="7438" max="7438" width="1.5703125" style="129" customWidth="1"/>
    <col min="7439" max="7439" width="1.140625" style="129" customWidth="1"/>
    <col min="7440" max="7440" width="13.28515625" style="129" customWidth="1"/>
    <col min="7441" max="7441" width="14.140625" style="129" customWidth="1"/>
    <col min="7442" max="7443" width="1.140625" style="129" customWidth="1"/>
    <col min="7444" max="7444" width="13.28515625" style="129" customWidth="1"/>
    <col min="7445" max="7445" width="3.85546875" style="129" customWidth="1"/>
    <col min="7446" max="7446" width="2.28515625" style="129" customWidth="1"/>
    <col min="7447" max="7447" width="4.5703125" style="129" customWidth="1"/>
    <col min="7448" max="7448" width="2.28515625" style="129" customWidth="1"/>
    <col min="7449" max="7449" width="1.85546875" style="129" customWidth="1"/>
    <col min="7450" max="7450" width="1.140625" style="129" customWidth="1"/>
    <col min="7451" max="7451" width="2.28515625" style="129" customWidth="1"/>
    <col min="7452" max="7452" width="3.140625" style="129" customWidth="1"/>
    <col min="7453" max="7453" width="3.7109375" style="129" customWidth="1"/>
    <col min="7454" max="7454" width="2.28515625" style="129" customWidth="1"/>
    <col min="7455" max="7455" width="1.140625" style="129" customWidth="1"/>
    <col min="7456" max="7680" width="6.85546875" style="129" customWidth="1"/>
    <col min="7681" max="7682" width="1.140625" style="129" customWidth="1"/>
    <col min="7683" max="7683" width="6.85546875" style="129" customWidth="1"/>
    <col min="7684" max="7684" width="2.28515625" style="129" customWidth="1"/>
    <col min="7685" max="7685" width="6.85546875" style="129" customWidth="1"/>
    <col min="7686" max="7686" width="1.140625" style="129" customWidth="1"/>
    <col min="7687" max="7687" width="3.42578125" style="129" customWidth="1"/>
    <col min="7688" max="7688" width="9.140625" style="129" customWidth="1"/>
    <col min="7689" max="7689" width="2.28515625" style="129" customWidth="1"/>
    <col min="7690" max="7690" width="13.7109375" style="129" customWidth="1"/>
    <col min="7691" max="7691" width="8" style="129" customWidth="1"/>
    <col min="7692" max="7692" width="1.140625" style="129" customWidth="1"/>
    <col min="7693" max="7693" width="13.28515625" style="129" customWidth="1"/>
    <col min="7694" max="7694" width="1.5703125" style="129" customWidth="1"/>
    <col min="7695" max="7695" width="1.140625" style="129" customWidth="1"/>
    <col min="7696" max="7696" width="13.28515625" style="129" customWidth="1"/>
    <col min="7697" max="7697" width="14.140625" style="129" customWidth="1"/>
    <col min="7698" max="7699" width="1.140625" style="129" customWidth="1"/>
    <col min="7700" max="7700" width="13.28515625" style="129" customWidth="1"/>
    <col min="7701" max="7701" width="3.85546875" style="129" customWidth="1"/>
    <col min="7702" max="7702" width="2.28515625" style="129" customWidth="1"/>
    <col min="7703" max="7703" width="4.5703125" style="129" customWidth="1"/>
    <col min="7704" max="7704" width="2.28515625" style="129" customWidth="1"/>
    <col min="7705" max="7705" width="1.85546875" style="129" customWidth="1"/>
    <col min="7706" max="7706" width="1.140625" style="129" customWidth="1"/>
    <col min="7707" max="7707" width="2.28515625" style="129" customWidth="1"/>
    <col min="7708" max="7708" width="3.140625" style="129" customWidth="1"/>
    <col min="7709" max="7709" width="3.7109375" style="129" customWidth="1"/>
    <col min="7710" max="7710" width="2.28515625" style="129" customWidth="1"/>
    <col min="7711" max="7711" width="1.140625" style="129" customWidth="1"/>
    <col min="7712" max="7936" width="6.85546875" style="129" customWidth="1"/>
    <col min="7937" max="7938" width="1.140625" style="129" customWidth="1"/>
    <col min="7939" max="7939" width="6.85546875" style="129" customWidth="1"/>
    <col min="7940" max="7940" width="2.28515625" style="129" customWidth="1"/>
    <col min="7941" max="7941" width="6.85546875" style="129" customWidth="1"/>
    <col min="7942" max="7942" width="1.140625" style="129" customWidth="1"/>
    <col min="7943" max="7943" width="3.42578125" style="129" customWidth="1"/>
    <col min="7944" max="7944" width="9.140625" style="129" customWidth="1"/>
    <col min="7945" max="7945" width="2.28515625" style="129" customWidth="1"/>
    <col min="7946" max="7946" width="13.7109375" style="129" customWidth="1"/>
    <col min="7947" max="7947" width="8" style="129" customWidth="1"/>
    <col min="7948" max="7948" width="1.140625" style="129" customWidth="1"/>
    <col min="7949" max="7949" width="13.28515625" style="129" customWidth="1"/>
    <col min="7950" max="7950" width="1.5703125" style="129" customWidth="1"/>
    <col min="7951" max="7951" width="1.140625" style="129" customWidth="1"/>
    <col min="7952" max="7952" width="13.28515625" style="129" customWidth="1"/>
    <col min="7953" max="7953" width="14.140625" style="129" customWidth="1"/>
    <col min="7954" max="7955" width="1.140625" style="129" customWidth="1"/>
    <col min="7956" max="7956" width="13.28515625" style="129" customWidth="1"/>
    <col min="7957" max="7957" width="3.85546875" style="129" customWidth="1"/>
    <col min="7958" max="7958" width="2.28515625" style="129" customWidth="1"/>
    <col min="7959" max="7959" width="4.5703125" style="129" customWidth="1"/>
    <col min="7960" max="7960" width="2.28515625" style="129" customWidth="1"/>
    <col min="7961" max="7961" width="1.85546875" style="129" customWidth="1"/>
    <col min="7962" max="7962" width="1.140625" style="129" customWidth="1"/>
    <col min="7963" max="7963" width="2.28515625" style="129" customWidth="1"/>
    <col min="7964" max="7964" width="3.140625" style="129" customWidth="1"/>
    <col min="7965" max="7965" width="3.7109375" style="129" customWidth="1"/>
    <col min="7966" max="7966" width="2.28515625" style="129" customWidth="1"/>
    <col min="7967" max="7967" width="1.140625" style="129" customWidth="1"/>
    <col min="7968" max="8192" width="6.85546875" style="129" customWidth="1"/>
    <col min="8193" max="8194" width="1.140625" style="129" customWidth="1"/>
    <col min="8195" max="8195" width="6.85546875" style="129" customWidth="1"/>
    <col min="8196" max="8196" width="2.28515625" style="129" customWidth="1"/>
    <col min="8197" max="8197" width="6.85546875" style="129" customWidth="1"/>
    <col min="8198" max="8198" width="1.140625" style="129" customWidth="1"/>
    <col min="8199" max="8199" width="3.42578125" style="129" customWidth="1"/>
    <col min="8200" max="8200" width="9.140625" style="129" customWidth="1"/>
    <col min="8201" max="8201" width="2.28515625" style="129" customWidth="1"/>
    <col min="8202" max="8202" width="13.7109375" style="129" customWidth="1"/>
    <col min="8203" max="8203" width="8" style="129" customWidth="1"/>
    <col min="8204" max="8204" width="1.140625" style="129" customWidth="1"/>
    <col min="8205" max="8205" width="13.28515625" style="129" customWidth="1"/>
    <col min="8206" max="8206" width="1.5703125" style="129" customWidth="1"/>
    <col min="8207" max="8207" width="1.140625" style="129" customWidth="1"/>
    <col min="8208" max="8208" width="13.28515625" style="129" customWidth="1"/>
    <col min="8209" max="8209" width="14.140625" style="129" customWidth="1"/>
    <col min="8210" max="8211" width="1.140625" style="129" customWidth="1"/>
    <col min="8212" max="8212" width="13.28515625" style="129" customWidth="1"/>
    <col min="8213" max="8213" width="3.85546875" style="129" customWidth="1"/>
    <col min="8214" max="8214" width="2.28515625" style="129" customWidth="1"/>
    <col min="8215" max="8215" width="4.5703125" style="129" customWidth="1"/>
    <col min="8216" max="8216" width="2.28515625" style="129" customWidth="1"/>
    <col min="8217" max="8217" width="1.85546875" style="129" customWidth="1"/>
    <col min="8218" max="8218" width="1.140625" style="129" customWidth="1"/>
    <col min="8219" max="8219" width="2.28515625" style="129" customWidth="1"/>
    <col min="8220" max="8220" width="3.140625" style="129" customWidth="1"/>
    <col min="8221" max="8221" width="3.7109375" style="129" customWidth="1"/>
    <col min="8222" max="8222" width="2.28515625" style="129" customWidth="1"/>
    <col min="8223" max="8223" width="1.140625" style="129" customWidth="1"/>
    <col min="8224" max="8448" width="6.85546875" style="129" customWidth="1"/>
    <col min="8449" max="8450" width="1.140625" style="129" customWidth="1"/>
    <col min="8451" max="8451" width="6.85546875" style="129" customWidth="1"/>
    <col min="8452" max="8452" width="2.28515625" style="129" customWidth="1"/>
    <col min="8453" max="8453" width="6.85546875" style="129" customWidth="1"/>
    <col min="8454" max="8454" width="1.140625" style="129" customWidth="1"/>
    <col min="8455" max="8455" width="3.42578125" style="129" customWidth="1"/>
    <col min="8456" max="8456" width="9.140625" style="129" customWidth="1"/>
    <col min="8457" max="8457" width="2.28515625" style="129" customWidth="1"/>
    <col min="8458" max="8458" width="13.7109375" style="129" customWidth="1"/>
    <col min="8459" max="8459" width="8" style="129" customWidth="1"/>
    <col min="8460" max="8460" width="1.140625" style="129" customWidth="1"/>
    <col min="8461" max="8461" width="13.28515625" style="129" customWidth="1"/>
    <col min="8462" max="8462" width="1.5703125" style="129" customWidth="1"/>
    <col min="8463" max="8463" width="1.140625" style="129" customWidth="1"/>
    <col min="8464" max="8464" width="13.28515625" style="129" customWidth="1"/>
    <col min="8465" max="8465" width="14.140625" style="129" customWidth="1"/>
    <col min="8466" max="8467" width="1.140625" style="129" customWidth="1"/>
    <col min="8468" max="8468" width="13.28515625" style="129" customWidth="1"/>
    <col min="8469" max="8469" width="3.85546875" style="129" customWidth="1"/>
    <col min="8470" max="8470" width="2.28515625" style="129" customWidth="1"/>
    <col min="8471" max="8471" width="4.5703125" style="129" customWidth="1"/>
    <col min="8472" max="8472" width="2.28515625" style="129" customWidth="1"/>
    <col min="8473" max="8473" width="1.85546875" style="129" customWidth="1"/>
    <col min="8474" max="8474" width="1.140625" style="129" customWidth="1"/>
    <col min="8475" max="8475" width="2.28515625" style="129" customWidth="1"/>
    <col min="8476" max="8476" width="3.140625" style="129" customWidth="1"/>
    <col min="8477" max="8477" width="3.7109375" style="129" customWidth="1"/>
    <col min="8478" max="8478" width="2.28515625" style="129" customWidth="1"/>
    <col min="8479" max="8479" width="1.140625" style="129" customWidth="1"/>
    <col min="8480" max="8704" width="6.85546875" style="129" customWidth="1"/>
    <col min="8705" max="8706" width="1.140625" style="129" customWidth="1"/>
    <col min="8707" max="8707" width="6.85546875" style="129" customWidth="1"/>
    <col min="8708" max="8708" width="2.28515625" style="129" customWidth="1"/>
    <col min="8709" max="8709" width="6.85546875" style="129" customWidth="1"/>
    <col min="8710" max="8710" width="1.140625" style="129" customWidth="1"/>
    <col min="8711" max="8711" width="3.42578125" style="129" customWidth="1"/>
    <col min="8712" max="8712" width="9.140625" style="129" customWidth="1"/>
    <col min="8713" max="8713" width="2.28515625" style="129" customWidth="1"/>
    <col min="8714" max="8714" width="13.7109375" style="129" customWidth="1"/>
    <col min="8715" max="8715" width="8" style="129" customWidth="1"/>
    <col min="8716" max="8716" width="1.140625" style="129" customWidth="1"/>
    <col min="8717" max="8717" width="13.28515625" style="129" customWidth="1"/>
    <col min="8718" max="8718" width="1.5703125" style="129" customWidth="1"/>
    <col min="8719" max="8719" width="1.140625" style="129" customWidth="1"/>
    <col min="8720" max="8720" width="13.28515625" style="129" customWidth="1"/>
    <col min="8721" max="8721" width="14.140625" style="129" customWidth="1"/>
    <col min="8722" max="8723" width="1.140625" style="129" customWidth="1"/>
    <col min="8724" max="8724" width="13.28515625" style="129" customWidth="1"/>
    <col min="8725" max="8725" width="3.85546875" style="129" customWidth="1"/>
    <col min="8726" max="8726" width="2.28515625" style="129" customWidth="1"/>
    <col min="8727" max="8727" width="4.5703125" style="129" customWidth="1"/>
    <col min="8728" max="8728" width="2.28515625" style="129" customWidth="1"/>
    <col min="8729" max="8729" width="1.85546875" style="129" customWidth="1"/>
    <col min="8730" max="8730" width="1.140625" style="129" customWidth="1"/>
    <col min="8731" max="8731" width="2.28515625" style="129" customWidth="1"/>
    <col min="8732" max="8732" width="3.140625" style="129" customWidth="1"/>
    <col min="8733" max="8733" width="3.7109375" style="129" customWidth="1"/>
    <col min="8734" max="8734" width="2.28515625" style="129" customWidth="1"/>
    <col min="8735" max="8735" width="1.140625" style="129" customWidth="1"/>
    <col min="8736" max="8960" width="6.85546875" style="129" customWidth="1"/>
    <col min="8961" max="8962" width="1.140625" style="129" customWidth="1"/>
    <col min="8963" max="8963" width="6.85546875" style="129" customWidth="1"/>
    <col min="8964" max="8964" width="2.28515625" style="129" customWidth="1"/>
    <col min="8965" max="8965" width="6.85546875" style="129" customWidth="1"/>
    <col min="8966" max="8966" width="1.140625" style="129" customWidth="1"/>
    <col min="8967" max="8967" width="3.42578125" style="129" customWidth="1"/>
    <col min="8968" max="8968" width="9.140625" style="129" customWidth="1"/>
    <col min="8969" max="8969" width="2.28515625" style="129" customWidth="1"/>
    <col min="8970" max="8970" width="13.7109375" style="129" customWidth="1"/>
    <col min="8971" max="8971" width="8" style="129" customWidth="1"/>
    <col min="8972" max="8972" width="1.140625" style="129" customWidth="1"/>
    <col min="8973" max="8973" width="13.28515625" style="129" customWidth="1"/>
    <col min="8974" max="8974" width="1.5703125" style="129" customWidth="1"/>
    <col min="8975" max="8975" width="1.140625" style="129" customWidth="1"/>
    <col min="8976" max="8976" width="13.28515625" style="129" customWidth="1"/>
    <col min="8977" max="8977" width="14.140625" style="129" customWidth="1"/>
    <col min="8978" max="8979" width="1.140625" style="129" customWidth="1"/>
    <col min="8980" max="8980" width="13.28515625" style="129" customWidth="1"/>
    <col min="8981" max="8981" width="3.85546875" style="129" customWidth="1"/>
    <col min="8982" max="8982" width="2.28515625" style="129" customWidth="1"/>
    <col min="8983" max="8983" width="4.5703125" style="129" customWidth="1"/>
    <col min="8984" max="8984" width="2.28515625" style="129" customWidth="1"/>
    <col min="8985" max="8985" width="1.85546875" style="129" customWidth="1"/>
    <col min="8986" max="8986" width="1.140625" style="129" customWidth="1"/>
    <col min="8987" max="8987" width="2.28515625" style="129" customWidth="1"/>
    <col min="8988" max="8988" width="3.140625" style="129" customWidth="1"/>
    <col min="8989" max="8989" width="3.7109375" style="129" customWidth="1"/>
    <col min="8990" max="8990" width="2.28515625" style="129" customWidth="1"/>
    <col min="8991" max="8991" width="1.140625" style="129" customWidth="1"/>
    <col min="8992" max="9216" width="6.85546875" style="129" customWidth="1"/>
    <col min="9217" max="9218" width="1.140625" style="129" customWidth="1"/>
    <col min="9219" max="9219" width="6.85546875" style="129" customWidth="1"/>
    <col min="9220" max="9220" width="2.28515625" style="129" customWidth="1"/>
    <col min="9221" max="9221" width="6.85546875" style="129" customWidth="1"/>
    <col min="9222" max="9222" width="1.140625" style="129" customWidth="1"/>
    <col min="9223" max="9223" width="3.42578125" style="129" customWidth="1"/>
    <col min="9224" max="9224" width="9.140625" style="129" customWidth="1"/>
    <col min="9225" max="9225" width="2.28515625" style="129" customWidth="1"/>
    <col min="9226" max="9226" width="13.7109375" style="129" customWidth="1"/>
    <col min="9227" max="9227" width="8" style="129" customWidth="1"/>
    <col min="9228" max="9228" width="1.140625" style="129" customWidth="1"/>
    <col min="9229" max="9229" width="13.28515625" style="129" customWidth="1"/>
    <col min="9230" max="9230" width="1.5703125" style="129" customWidth="1"/>
    <col min="9231" max="9231" width="1.140625" style="129" customWidth="1"/>
    <col min="9232" max="9232" width="13.28515625" style="129" customWidth="1"/>
    <col min="9233" max="9233" width="14.140625" style="129" customWidth="1"/>
    <col min="9234" max="9235" width="1.140625" style="129" customWidth="1"/>
    <col min="9236" max="9236" width="13.28515625" style="129" customWidth="1"/>
    <col min="9237" max="9237" width="3.85546875" style="129" customWidth="1"/>
    <col min="9238" max="9238" width="2.28515625" style="129" customWidth="1"/>
    <col min="9239" max="9239" width="4.5703125" style="129" customWidth="1"/>
    <col min="9240" max="9240" width="2.28515625" style="129" customWidth="1"/>
    <col min="9241" max="9241" width="1.85546875" style="129" customWidth="1"/>
    <col min="9242" max="9242" width="1.140625" style="129" customWidth="1"/>
    <col min="9243" max="9243" width="2.28515625" style="129" customWidth="1"/>
    <col min="9244" max="9244" width="3.140625" style="129" customWidth="1"/>
    <col min="9245" max="9245" width="3.7109375" style="129" customWidth="1"/>
    <col min="9246" max="9246" width="2.28515625" style="129" customWidth="1"/>
    <col min="9247" max="9247" width="1.140625" style="129" customWidth="1"/>
    <col min="9248" max="9472" width="6.85546875" style="129" customWidth="1"/>
    <col min="9473" max="9474" width="1.140625" style="129" customWidth="1"/>
    <col min="9475" max="9475" width="6.85546875" style="129" customWidth="1"/>
    <col min="9476" max="9476" width="2.28515625" style="129" customWidth="1"/>
    <col min="9477" max="9477" width="6.85546875" style="129" customWidth="1"/>
    <col min="9478" max="9478" width="1.140625" style="129" customWidth="1"/>
    <col min="9479" max="9479" width="3.42578125" style="129" customWidth="1"/>
    <col min="9480" max="9480" width="9.140625" style="129" customWidth="1"/>
    <col min="9481" max="9481" width="2.28515625" style="129" customWidth="1"/>
    <col min="9482" max="9482" width="13.7109375" style="129" customWidth="1"/>
    <col min="9483" max="9483" width="8" style="129" customWidth="1"/>
    <col min="9484" max="9484" width="1.140625" style="129" customWidth="1"/>
    <col min="9485" max="9485" width="13.28515625" style="129" customWidth="1"/>
    <col min="9486" max="9486" width="1.5703125" style="129" customWidth="1"/>
    <col min="9487" max="9487" width="1.140625" style="129" customWidth="1"/>
    <col min="9488" max="9488" width="13.28515625" style="129" customWidth="1"/>
    <col min="9489" max="9489" width="14.140625" style="129" customWidth="1"/>
    <col min="9490" max="9491" width="1.140625" style="129" customWidth="1"/>
    <col min="9492" max="9492" width="13.28515625" style="129" customWidth="1"/>
    <col min="9493" max="9493" width="3.85546875" style="129" customWidth="1"/>
    <col min="9494" max="9494" width="2.28515625" style="129" customWidth="1"/>
    <col min="9495" max="9495" width="4.5703125" style="129" customWidth="1"/>
    <col min="9496" max="9496" width="2.28515625" style="129" customWidth="1"/>
    <col min="9497" max="9497" width="1.85546875" style="129" customWidth="1"/>
    <col min="9498" max="9498" width="1.140625" style="129" customWidth="1"/>
    <col min="9499" max="9499" width="2.28515625" style="129" customWidth="1"/>
    <col min="9500" max="9500" width="3.140625" style="129" customWidth="1"/>
    <col min="9501" max="9501" width="3.7109375" style="129" customWidth="1"/>
    <col min="9502" max="9502" width="2.28515625" style="129" customWidth="1"/>
    <col min="9503" max="9503" width="1.140625" style="129" customWidth="1"/>
    <col min="9504" max="9728" width="6.85546875" style="129" customWidth="1"/>
    <col min="9729" max="9730" width="1.140625" style="129" customWidth="1"/>
    <col min="9731" max="9731" width="6.85546875" style="129" customWidth="1"/>
    <col min="9732" max="9732" width="2.28515625" style="129" customWidth="1"/>
    <col min="9733" max="9733" width="6.85546875" style="129" customWidth="1"/>
    <col min="9734" max="9734" width="1.140625" style="129" customWidth="1"/>
    <col min="9735" max="9735" width="3.42578125" style="129" customWidth="1"/>
    <col min="9736" max="9736" width="9.140625" style="129" customWidth="1"/>
    <col min="9737" max="9737" width="2.28515625" style="129" customWidth="1"/>
    <col min="9738" max="9738" width="13.7109375" style="129" customWidth="1"/>
    <col min="9739" max="9739" width="8" style="129" customWidth="1"/>
    <col min="9740" max="9740" width="1.140625" style="129" customWidth="1"/>
    <col min="9741" max="9741" width="13.28515625" style="129" customWidth="1"/>
    <col min="9742" max="9742" width="1.5703125" style="129" customWidth="1"/>
    <col min="9743" max="9743" width="1.140625" style="129" customWidth="1"/>
    <col min="9744" max="9744" width="13.28515625" style="129" customWidth="1"/>
    <col min="9745" max="9745" width="14.140625" style="129" customWidth="1"/>
    <col min="9746" max="9747" width="1.140625" style="129" customWidth="1"/>
    <col min="9748" max="9748" width="13.28515625" style="129" customWidth="1"/>
    <col min="9749" max="9749" width="3.85546875" style="129" customWidth="1"/>
    <col min="9750" max="9750" width="2.28515625" style="129" customWidth="1"/>
    <col min="9751" max="9751" width="4.5703125" style="129" customWidth="1"/>
    <col min="9752" max="9752" width="2.28515625" style="129" customWidth="1"/>
    <col min="9753" max="9753" width="1.85546875" style="129" customWidth="1"/>
    <col min="9754" max="9754" width="1.140625" style="129" customWidth="1"/>
    <col min="9755" max="9755" width="2.28515625" style="129" customWidth="1"/>
    <col min="9756" max="9756" width="3.140625" style="129" customWidth="1"/>
    <col min="9757" max="9757" width="3.7109375" style="129" customWidth="1"/>
    <col min="9758" max="9758" width="2.28515625" style="129" customWidth="1"/>
    <col min="9759" max="9759" width="1.140625" style="129" customWidth="1"/>
    <col min="9760" max="9984" width="6.85546875" style="129" customWidth="1"/>
    <col min="9985" max="9986" width="1.140625" style="129" customWidth="1"/>
    <col min="9987" max="9987" width="6.85546875" style="129" customWidth="1"/>
    <col min="9988" max="9988" width="2.28515625" style="129" customWidth="1"/>
    <col min="9989" max="9989" width="6.85546875" style="129" customWidth="1"/>
    <col min="9990" max="9990" width="1.140625" style="129" customWidth="1"/>
    <col min="9991" max="9991" width="3.42578125" style="129" customWidth="1"/>
    <col min="9992" max="9992" width="9.140625" style="129" customWidth="1"/>
    <col min="9993" max="9993" width="2.28515625" style="129" customWidth="1"/>
    <col min="9994" max="9994" width="13.7109375" style="129" customWidth="1"/>
    <col min="9995" max="9995" width="8" style="129" customWidth="1"/>
    <col min="9996" max="9996" width="1.140625" style="129" customWidth="1"/>
    <col min="9997" max="9997" width="13.28515625" style="129" customWidth="1"/>
    <col min="9998" max="9998" width="1.5703125" style="129" customWidth="1"/>
    <col min="9999" max="9999" width="1.140625" style="129" customWidth="1"/>
    <col min="10000" max="10000" width="13.28515625" style="129" customWidth="1"/>
    <col min="10001" max="10001" width="14.140625" style="129" customWidth="1"/>
    <col min="10002" max="10003" width="1.140625" style="129" customWidth="1"/>
    <col min="10004" max="10004" width="13.28515625" style="129" customWidth="1"/>
    <col min="10005" max="10005" width="3.85546875" style="129" customWidth="1"/>
    <col min="10006" max="10006" width="2.28515625" style="129" customWidth="1"/>
    <col min="10007" max="10007" width="4.5703125" style="129" customWidth="1"/>
    <col min="10008" max="10008" width="2.28515625" style="129" customWidth="1"/>
    <col min="10009" max="10009" width="1.85546875" style="129" customWidth="1"/>
    <col min="10010" max="10010" width="1.140625" style="129" customWidth="1"/>
    <col min="10011" max="10011" width="2.28515625" style="129" customWidth="1"/>
    <col min="10012" max="10012" width="3.140625" style="129" customWidth="1"/>
    <col min="10013" max="10013" width="3.7109375" style="129" customWidth="1"/>
    <col min="10014" max="10014" width="2.28515625" style="129" customWidth="1"/>
    <col min="10015" max="10015" width="1.140625" style="129" customWidth="1"/>
    <col min="10016" max="10240" width="6.85546875" style="129" customWidth="1"/>
    <col min="10241" max="10242" width="1.140625" style="129" customWidth="1"/>
    <col min="10243" max="10243" width="6.85546875" style="129" customWidth="1"/>
    <col min="10244" max="10244" width="2.28515625" style="129" customWidth="1"/>
    <col min="10245" max="10245" width="6.85546875" style="129" customWidth="1"/>
    <col min="10246" max="10246" width="1.140625" style="129" customWidth="1"/>
    <col min="10247" max="10247" width="3.42578125" style="129" customWidth="1"/>
    <col min="10248" max="10248" width="9.140625" style="129" customWidth="1"/>
    <col min="10249" max="10249" width="2.28515625" style="129" customWidth="1"/>
    <col min="10250" max="10250" width="13.7109375" style="129" customWidth="1"/>
    <col min="10251" max="10251" width="8" style="129" customWidth="1"/>
    <col min="10252" max="10252" width="1.140625" style="129" customWidth="1"/>
    <col min="10253" max="10253" width="13.28515625" style="129" customWidth="1"/>
    <col min="10254" max="10254" width="1.5703125" style="129" customWidth="1"/>
    <col min="10255" max="10255" width="1.140625" style="129" customWidth="1"/>
    <col min="10256" max="10256" width="13.28515625" style="129" customWidth="1"/>
    <col min="10257" max="10257" width="14.140625" style="129" customWidth="1"/>
    <col min="10258" max="10259" width="1.140625" style="129" customWidth="1"/>
    <col min="10260" max="10260" width="13.28515625" style="129" customWidth="1"/>
    <col min="10261" max="10261" width="3.85546875" style="129" customWidth="1"/>
    <col min="10262" max="10262" width="2.28515625" style="129" customWidth="1"/>
    <col min="10263" max="10263" width="4.5703125" style="129" customWidth="1"/>
    <col min="10264" max="10264" width="2.28515625" style="129" customWidth="1"/>
    <col min="10265" max="10265" width="1.85546875" style="129" customWidth="1"/>
    <col min="10266" max="10266" width="1.140625" style="129" customWidth="1"/>
    <col min="10267" max="10267" width="2.28515625" style="129" customWidth="1"/>
    <col min="10268" max="10268" width="3.140625" style="129" customWidth="1"/>
    <col min="10269" max="10269" width="3.7109375" style="129" customWidth="1"/>
    <col min="10270" max="10270" width="2.28515625" style="129" customWidth="1"/>
    <col min="10271" max="10271" width="1.140625" style="129" customWidth="1"/>
    <col min="10272" max="10496" width="6.85546875" style="129" customWidth="1"/>
    <col min="10497" max="10498" width="1.140625" style="129" customWidth="1"/>
    <col min="10499" max="10499" width="6.85546875" style="129" customWidth="1"/>
    <col min="10500" max="10500" width="2.28515625" style="129" customWidth="1"/>
    <col min="10501" max="10501" width="6.85546875" style="129" customWidth="1"/>
    <col min="10502" max="10502" width="1.140625" style="129" customWidth="1"/>
    <col min="10503" max="10503" width="3.42578125" style="129" customWidth="1"/>
    <col min="10504" max="10504" width="9.140625" style="129" customWidth="1"/>
    <col min="10505" max="10505" width="2.28515625" style="129" customWidth="1"/>
    <col min="10506" max="10506" width="13.7109375" style="129" customWidth="1"/>
    <col min="10507" max="10507" width="8" style="129" customWidth="1"/>
    <col min="10508" max="10508" width="1.140625" style="129" customWidth="1"/>
    <col min="10509" max="10509" width="13.28515625" style="129" customWidth="1"/>
    <col min="10510" max="10510" width="1.5703125" style="129" customWidth="1"/>
    <col min="10511" max="10511" width="1.140625" style="129" customWidth="1"/>
    <col min="10512" max="10512" width="13.28515625" style="129" customWidth="1"/>
    <col min="10513" max="10513" width="14.140625" style="129" customWidth="1"/>
    <col min="10514" max="10515" width="1.140625" style="129" customWidth="1"/>
    <col min="10516" max="10516" width="13.28515625" style="129" customWidth="1"/>
    <col min="10517" max="10517" width="3.85546875" style="129" customWidth="1"/>
    <col min="10518" max="10518" width="2.28515625" style="129" customWidth="1"/>
    <col min="10519" max="10519" width="4.5703125" style="129" customWidth="1"/>
    <col min="10520" max="10520" width="2.28515625" style="129" customWidth="1"/>
    <col min="10521" max="10521" width="1.85546875" style="129" customWidth="1"/>
    <col min="10522" max="10522" width="1.140625" style="129" customWidth="1"/>
    <col min="10523" max="10523" width="2.28515625" style="129" customWidth="1"/>
    <col min="10524" max="10524" width="3.140625" style="129" customWidth="1"/>
    <col min="10525" max="10525" width="3.7109375" style="129" customWidth="1"/>
    <col min="10526" max="10526" width="2.28515625" style="129" customWidth="1"/>
    <col min="10527" max="10527" width="1.140625" style="129" customWidth="1"/>
    <col min="10528" max="10752" width="6.85546875" style="129" customWidth="1"/>
    <col min="10753" max="10754" width="1.140625" style="129" customWidth="1"/>
    <col min="10755" max="10755" width="6.85546875" style="129" customWidth="1"/>
    <col min="10756" max="10756" width="2.28515625" style="129" customWidth="1"/>
    <col min="10757" max="10757" width="6.85546875" style="129" customWidth="1"/>
    <col min="10758" max="10758" width="1.140625" style="129" customWidth="1"/>
    <col min="10759" max="10759" width="3.42578125" style="129" customWidth="1"/>
    <col min="10760" max="10760" width="9.140625" style="129" customWidth="1"/>
    <col min="10761" max="10761" width="2.28515625" style="129" customWidth="1"/>
    <col min="10762" max="10762" width="13.7109375" style="129" customWidth="1"/>
    <col min="10763" max="10763" width="8" style="129" customWidth="1"/>
    <col min="10764" max="10764" width="1.140625" style="129" customWidth="1"/>
    <col min="10765" max="10765" width="13.28515625" style="129" customWidth="1"/>
    <col min="10766" max="10766" width="1.5703125" style="129" customWidth="1"/>
    <col min="10767" max="10767" width="1.140625" style="129" customWidth="1"/>
    <col min="10768" max="10768" width="13.28515625" style="129" customWidth="1"/>
    <col min="10769" max="10769" width="14.140625" style="129" customWidth="1"/>
    <col min="10770" max="10771" width="1.140625" style="129" customWidth="1"/>
    <col min="10772" max="10772" width="13.28515625" style="129" customWidth="1"/>
    <col min="10773" max="10773" width="3.85546875" style="129" customWidth="1"/>
    <col min="10774" max="10774" width="2.28515625" style="129" customWidth="1"/>
    <col min="10775" max="10775" width="4.5703125" style="129" customWidth="1"/>
    <col min="10776" max="10776" width="2.28515625" style="129" customWidth="1"/>
    <col min="10777" max="10777" width="1.85546875" style="129" customWidth="1"/>
    <col min="10778" max="10778" width="1.140625" style="129" customWidth="1"/>
    <col min="10779" max="10779" width="2.28515625" style="129" customWidth="1"/>
    <col min="10780" max="10780" width="3.140625" style="129" customWidth="1"/>
    <col min="10781" max="10781" width="3.7109375" style="129" customWidth="1"/>
    <col min="10782" max="10782" width="2.28515625" style="129" customWidth="1"/>
    <col min="10783" max="10783" width="1.140625" style="129" customWidth="1"/>
    <col min="10784" max="11008" width="6.85546875" style="129" customWidth="1"/>
    <col min="11009" max="11010" width="1.140625" style="129" customWidth="1"/>
    <col min="11011" max="11011" width="6.85546875" style="129" customWidth="1"/>
    <col min="11012" max="11012" width="2.28515625" style="129" customWidth="1"/>
    <col min="11013" max="11013" width="6.85546875" style="129" customWidth="1"/>
    <col min="11014" max="11014" width="1.140625" style="129" customWidth="1"/>
    <col min="11015" max="11015" width="3.42578125" style="129" customWidth="1"/>
    <col min="11016" max="11016" width="9.140625" style="129" customWidth="1"/>
    <col min="11017" max="11017" width="2.28515625" style="129" customWidth="1"/>
    <col min="11018" max="11018" width="13.7109375" style="129" customWidth="1"/>
    <col min="11019" max="11019" width="8" style="129" customWidth="1"/>
    <col min="11020" max="11020" width="1.140625" style="129" customWidth="1"/>
    <col min="11021" max="11021" width="13.28515625" style="129" customWidth="1"/>
    <col min="11022" max="11022" width="1.5703125" style="129" customWidth="1"/>
    <col min="11023" max="11023" width="1.140625" style="129" customWidth="1"/>
    <col min="11024" max="11024" width="13.28515625" style="129" customWidth="1"/>
    <col min="11025" max="11025" width="14.140625" style="129" customWidth="1"/>
    <col min="11026" max="11027" width="1.140625" style="129" customWidth="1"/>
    <col min="11028" max="11028" width="13.28515625" style="129" customWidth="1"/>
    <col min="11029" max="11029" width="3.85546875" style="129" customWidth="1"/>
    <col min="11030" max="11030" width="2.28515625" style="129" customWidth="1"/>
    <col min="11031" max="11031" width="4.5703125" style="129" customWidth="1"/>
    <col min="11032" max="11032" width="2.28515625" style="129" customWidth="1"/>
    <col min="11033" max="11033" width="1.85546875" style="129" customWidth="1"/>
    <col min="11034" max="11034" width="1.140625" style="129" customWidth="1"/>
    <col min="11035" max="11035" width="2.28515625" style="129" customWidth="1"/>
    <col min="11036" max="11036" width="3.140625" style="129" customWidth="1"/>
    <col min="11037" max="11037" width="3.7109375" style="129" customWidth="1"/>
    <col min="11038" max="11038" width="2.28515625" style="129" customWidth="1"/>
    <col min="11039" max="11039" width="1.140625" style="129" customWidth="1"/>
    <col min="11040" max="11264" width="6.85546875" style="129" customWidth="1"/>
    <col min="11265" max="11266" width="1.140625" style="129" customWidth="1"/>
    <col min="11267" max="11267" width="6.85546875" style="129" customWidth="1"/>
    <col min="11268" max="11268" width="2.28515625" style="129" customWidth="1"/>
    <col min="11269" max="11269" width="6.85546875" style="129" customWidth="1"/>
    <col min="11270" max="11270" width="1.140625" style="129" customWidth="1"/>
    <col min="11271" max="11271" width="3.42578125" style="129" customWidth="1"/>
    <col min="11272" max="11272" width="9.140625" style="129" customWidth="1"/>
    <col min="11273" max="11273" width="2.28515625" style="129" customWidth="1"/>
    <col min="11274" max="11274" width="13.7109375" style="129" customWidth="1"/>
    <col min="11275" max="11275" width="8" style="129" customWidth="1"/>
    <col min="11276" max="11276" width="1.140625" style="129" customWidth="1"/>
    <col min="11277" max="11277" width="13.28515625" style="129" customWidth="1"/>
    <col min="11278" max="11278" width="1.5703125" style="129" customWidth="1"/>
    <col min="11279" max="11279" width="1.140625" style="129" customWidth="1"/>
    <col min="11280" max="11280" width="13.28515625" style="129" customWidth="1"/>
    <col min="11281" max="11281" width="14.140625" style="129" customWidth="1"/>
    <col min="11282" max="11283" width="1.140625" style="129" customWidth="1"/>
    <col min="11284" max="11284" width="13.28515625" style="129" customWidth="1"/>
    <col min="11285" max="11285" width="3.85546875" style="129" customWidth="1"/>
    <col min="11286" max="11286" width="2.28515625" style="129" customWidth="1"/>
    <col min="11287" max="11287" width="4.5703125" style="129" customWidth="1"/>
    <col min="11288" max="11288" width="2.28515625" style="129" customWidth="1"/>
    <col min="11289" max="11289" width="1.85546875" style="129" customWidth="1"/>
    <col min="11290" max="11290" width="1.140625" style="129" customWidth="1"/>
    <col min="11291" max="11291" width="2.28515625" style="129" customWidth="1"/>
    <col min="11292" max="11292" width="3.140625" style="129" customWidth="1"/>
    <col min="11293" max="11293" width="3.7109375" style="129" customWidth="1"/>
    <col min="11294" max="11294" width="2.28515625" style="129" customWidth="1"/>
    <col min="11295" max="11295" width="1.140625" style="129" customWidth="1"/>
    <col min="11296" max="11520" width="6.85546875" style="129" customWidth="1"/>
    <col min="11521" max="11522" width="1.140625" style="129" customWidth="1"/>
    <col min="11523" max="11523" width="6.85546875" style="129" customWidth="1"/>
    <col min="11524" max="11524" width="2.28515625" style="129" customWidth="1"/>
    <col min="11525" max="11525" width="6.85546875" style="129" customWidth="1"/>
    <col min="11526" max="11526" width="1.140625" style="129" customWidth="1"/>
    <col min="11527" max="11527" width="3.42578125" style="129" customWidth="1"/>
    <col min="11528" max="11528" width="9.140625" style="129" customWidth="1"/>
    <col min="11529" max="11529" width="2.28515625" style="129" customWidth="1"/>
    <col min="11530" max="11530" width="13.7109375" style="129" customWidth="1"/>
    <col min="11531" max="11531" width="8" style="129" customWidth="1"/>
    <col min="11532" max="11532" width="1.140625" style="129" customWidth="1"/>
    <col min="11533" max="11533" width="13.28515625" style="129" customWidth="1"/>
    <col min="11534" max="11534" width="1.5703125" style="129" customWidth="1"/>
    <col min="11535" max="11535" width="1.140625" style="129" customWidth="1"/>
    <col min="11536" max="11536" width="13.28515625" style="129" customWidth="1"/>
    <col min="11537" max="11537" width="14.140625" style="129" customWidth="1"/>
    <col min="11538" max="11539" width="1.140625" style="129" customWidth="1"/>
    <col min="11540" max="11540" width="13.28515625" style="129" customWidth="1"/>
    <col min="11541" max="11541" width="3.85546875" style="129" customWidth="1"/>
    <col min="11542" max="11542" width="2.28515625" style="129" customWidth="1"/>
    <col min="11543" max="11543" width="4.5703125" style="129" customWidth="1"/>
    <col min="11544" max="11544" width="2.28515625" style="129" customWidth="1"/>
    <col min="11545" max="11545" width="1.85546875" style="129" customWidth="1"/>
    <col min="11546" max="11546" width="1.140625" style="129" customWidth="1"/>
    <col min="11547" max="11547" width="2.28515625" style="129" customWidth="1"/>
    <col min="11548" max="11548" width="3.140625" style="129" customWidth="1"/>
    <col min="11549" max="11549" width="3.7109375" style="129" customWidth="1"/>
    <col min="11550" max="11550" width="2.28515625" style="129" customWidth="1"/>
    <col min="11551" max="11551" width="1.140625" style="129" customWidth="1"/>
    <col min="11552" max="11776" width="6.85546875" style="129" customWidth="1"/>
    <col min="11777" max="11778" width="1.140625" style="129" customWidth="1"/>
    <col min="11779" max="11779" width="6.85546875" style="129" customWidth="1"/>
    <col min="11780" max="11780" width="2.28515625" style="129" customWidth="1"/>
    <col min="11781" max="11781" width="6.85546875" style="129" customWidth="1"/>
    <col min="11782" max="11782" width="1.140625" style="129" customWidth="1"/>
    <col min="11783" max="11783" width="3.42578125" style="129" customWidth="1"/>
    <col min="11784" max="11784" width="9.140625" style="129" customWidth="1"/>
    <col min="11785" max="11785" width="2.28515625" style="129" customWidth="1"/>
    <col min="11786" max="11786" width="13.7109375" style="129" customWidth="1"/>
    <col min="11787" max="11787" width="8" style="129" customWidth="1"/>
    <col min="11788" max="11788" width="1.140625" style="129" customWidth="1"/>
    <col min="11789" max="11789" width="13.28515625" style="129" customWidth="1"/>
    <col min="11790" max="11790" width="1.5703125" style="129" customWidth="1"/>
    <col min="11791" max="11791" width="1.140625" style="129" customWidth="1"/>
    <col min="11792" max="11792" width="13.28515625" style="129" customWidth="1"/>
    <col min="11793" max="11793" width="14.140625" style="129" customWidth="1"/>
    <col min="11794" max="11795" width="1.140625" style="129" customWidth="1"/>
    <col min="11796" max="11796" width="13.28515625" style="129" customWidth="1"/>
    <col min="11797" max="11797" width="3.85546875" style="129" customWidth="1"/>
    <col min="11798" max="11798" width="2.28515625" style="129" customWidth="1"/>
    <col min="11799" max="11799" width="4.5703125" style="129" customWidth="1"/>
    <col min="11800" max="11800" width="2.28515625" style="129" customWidth="1"/>
    <col min="11801" max="11801" width="1.85546875" style="129" customWidth="1"/>
    <col min="11802" max="11802" width="1.140625" style="129" customWidth="1"/>
    <col min="11803" max="11803" width="2.28515625" style="129" customWidth="1"/>
    <col min="11804" max="11804" width="3.140625" style="129" customWidth="1"/>
    <col min="11805" max="11805" width="3.7109375" style="129" customWidth="1"/>
    <col min="11806" max="11806" width="2.28515625" style="129" customWidth="1"/>
    <col min="11807" max="11807" width="1.140625" style="129" customWidth="1"/>
    <col min="11808" max="12032" width="6.85546875" style="129" customWidth="1"/>
    <col min="12033" max="12034" width="1.140625" style="129" customWidth="1"/>
    <col min="12035" max="12035" width="6.85546875" style="129" customWidth="1"/>
    <col min="12036" max="12036" width="2.28515625" style="129" customWidth="1"/>
    <col min="12037" max="12037" width="6.85546875" style="129" customWidth="1"/>
    <col min="12038" max="12038" width="1.140625" style="129" customWidth="1"/>
    <col min="12039" max="12039" width="3.42578125" style="129" customWidth="1"/>
    <col min="12040" max="12040" width="9.140625" style="129" customWidth="1"/>
    <col min="12041" max="12041" width="2.28515625" style="129" customWidth="1"/>
    <col min="12042" max="12042" width="13.7109375" style="129" customWidth="1"/>
    <col min="12043" max="12043" width="8" style="129" customWidth="1"/>
    <col min="12044" max="12044" width="1.140625" style="129" customWidth="1"/>
    <col min="12045" max="12045" width="13.28515625" style="129" customWidth="1"/>
    <col min="12046" max="12046" width="1.5703125" style="129" customWidth="1"/>
    <col min="12047" max="12047" width="1.140625" style="129" customWidth="1"/>
    <col min="12048" max="12048" width="13.28515625" style="129" customWidth="1"/>
    <col min="12049" max="12049" width="14.140625" style="129" customWidth="1"/>
    <col min="12050" max="12051" width="1.140625" style="129" customWidth="1"/>
    <col min="12052" max="12052" width="13.28515625" style="129" customWidth="1"/>
    <col min="12053" max="12053" width="3.85546875" style="129" customWidth="1"/>
    <col min="12054" max="12054" width="2.28515625" style="129" customWidth="1"/>
    <col min="12055" max="12055" width="4.5703125" style="129" customWidth="1"/>
    <col min="12056" max="12056" width="2.28515625" style="129" customWidth="1"/>
    <col min="12057" max="12057" width="1.85546875" style="129" customWidth="1"/>
    <col min="12058" max="12058" width="1.140625" style="129" customWidth="1"/>
    <col min="12059" max="12059" width="2.28515625" style="129" customWidth="1"/>
    <col min="12060" max="12060" width="3.140625" style="129" customWidth="1"/>
    <col min="12061" max="12061" width="3.7109375" style="129" customWidth="1"/>
    <col min="12062" max="12062" width="2.28515625" style="129" customWidth="1"/>
    <col min="12063" max="12063" width="1.140625" style="129" customWidth="1"/>
    <col min="12064" max="12288" width="6.85546875" style="129" customWidth="1"/>
    <col min="12289" max="12290" width="1.140625" style="129" customWidth="1"/>
    <col min="12291" max="12291" width="6.85546875" style="129" customWidth="1"/>
    <col min="12292" max="12292" width="2.28515625" style="129" customWidth="1"/>
    <col min="12293" max="12293" width="6.85546875" style="129" customWidth="1"/>
    <col min="12294" max="12294" width="1.140625" style="129" customWidth="1"/>
    <col min="12295" max="12295" width="3.42578125" style="129" customWidth="1"/>
    <col min="12296" max="12296" width="9.140625" style="129" customWidth="1"/>
    <col min="12297" max="12297" width="2.28515625" style="129" customWidth="1"/>
    <col min="12298" max="12298" width="13.7109375" style="129" customWidth="1"/>
    <col min="12299" max="12299" width="8" style="129" customWidth="1"/>
    <col min="12300" max="12300" width="1.140625" style="129" customWidth="1"/>
    <col min="12301" max="12301" width="13.28515625" style="129" customWidth="1"/>
    <col min="12302" max="12302" width="1.5703125" style="129" customWidth="1"/>
    <col min="12303" max="12303" width="1.140625" style="129" customWidth="1"/>
    <col min="12304" max="12304" width="13.28515625" style="129" customWidth="1"/>
    <col min="12305" max="12305" width="14.140625" style="129" customWidth="1"/>
    <col min="12306" max="12307" width="1.140625" style="129" customWidth="1"/>
    <col min="12308" max="12308" width="13.28515625" style="129" customWidth="1"/>
    <col min="12309" max="12309" width="3.85546875" style="129" customWidth="1"/>
    <col min="12310" max="12310" width="2.28515625" style="129" customWidth="1"/>
    <col min="12311" max="12311" width="4.5703125" style="129" customWidth="1"/>
    <col min="12312" max="12312" width="2.28515625" style="129" customWidth="1"/>
    <col min="12313" max="12313" width="1.85546875" style="129" customWidth="1"/>
    <col min="12314" max="12314" width="1.140625" style="129" customWidth="1"/>
    <col min="12315" max="12315" width="2.28515625" style="129" customWidth="1"/>
    <col min="12316" max="12316" width="3.140625" style="129" customWidth="1"/>
    <col min="12317" max="12317" width="3.7109375" style="129" customWidth="1"/>
    <col min="12318" max="12318" width="2.28515625" style="129" customWidth="1"/>
    <col min="12319" max="12319" width="1.140625" style="129" customWidth="1"/>
    <col min="12320" max="12544" width="6.85546875" style="129" customWidth="1"/>
    <col min="12545" max="12546" width="1.140625" style="129" customWidth="1"/>
    <col min="12547" max="12547" width="6.85546875" style="129" customWidth="1"/>
    <col min="12548" max="12548" width="2.28515625" style="129" customWidth="1"/>
    <col min="12549" max="12549" width="6.85546875" style="129" customWidth="1"/>
    <col min="12550" max="12550" width="1.140625" style="129" customWidth="1"/>
    <col min="12551" max="12551" width="3.42578125" style="129" customWidth="1"/>
    <col min="12552" max="12552" width="9.140625" style="129" customWidth="1"/>
    <col min="12553" max="12553" width="2.28515625" style="129" customWidth="1"/>
    <col min="12554" max="12554" width="13.7109375" style="129" customWidth="1"/>
    <col min="12555" max="12555" width="8" style="129" customWidth="1"/>
    <col min="12556" max="12556" width="1.140625" style="129" customWidth="1"/>
    <col min="12557" max="12557" width="13.28515625" style="129" customWidth="1"/>
    <col min="12558" max="12558" width="1.5703125" style="129" customWidth="1"/>
    <col min="12559" max="12559" width="1.140625" style="129" customWidth="1"/>
    <col min="12560" max="12560" width="13.28515625" style="129" customWidth="1"/>
    <col min="12561" max="12561" width="14.140625" style="129" customWidth="1"/>
    <col min="12562" max="12563" width="1.140625" style="129" customWidth="1"/>
    <col min="12564" max="12564" width="13.28515625" style="129" customWidth="1"/>
    <col min="12565" max="12565" width="3.85546875" style="129" customWidth="1"/>
    <col min="12566" max="12566" width="2.28515625" style="129" customWidth="1"/>
    <col min="12567" max="12567" width="4.5703125" style="129" customWidth="1"/>
    <col min="12568" max="12568" width="2.28515625" style="129" customWidth="1"/>
    <col min="12569" max="12569" width="1.85546875" style="129" customWidth="1"/>
    <col min="12570" max="12570" width="1.140625" style="129" customWidth="1"/>
    <col min="12571" max="12571" width="2.28515625" style="129" customWidth="1"/>
    <col min="12572" max="12572" width="3.140625" style="129" customWidth="1"/>
    <col min="12573" max="12573" width="3.7109375" style="129" customWidth="1"/>
    <col min="12574" max="12574" width="2.28515625" style="129" customWidth="1"/>
    <col min="12575" max="12575" width="1.140625" style="129" customWidth="1"/>
    <col min="12576" max="12800" width="6.85546875" style="129" customWidth="1"/>
    <col min="12801" max="12802" width="1.140625" style="129" customWidth="1"/>
    <col min="12803" max="12803" width="6.85546875" style="129" customWidth="1"/>
    <col min="12804" max="12804" width="2.28515625" style="129" customWidth="1"/>
    <col min="12805" max="12805" width="6.85546875" style="129" customWidth="1"/>
    <col min="12806" max="12806" width="1.140625" style="129" customWidth="1"/>
    <col min="12807" max="12807" width="3.42578125" style="129" customWidth="1"/>
    <col min="12808" max="12808" width="9.140625" style="129" customWidth="1"/>
    <col min="12809" max="12809" width="2.28515625" style="129" customWidth="1"/>
    <col min="12810" max="12810" width="13.7109375" style="129" customWidth="1"/>
    <col min="12811" max="12811" width="8" style="129" customWidth="1"/>
    <col min="12812" max="12812" width="1.140625" style="129" customWidth="1"/>
    <col min="12813" max="12813" width="13.28515625" style="129" customWidth="1"/>
    <col min="12814" max="12814" width="1.5703125" style="129" customWidth="1"/>
    <col min="12815" max="12815" width="1.140625" style="129" customWidth="1"/>
    <col min="12816" max="12816" width="13.28515625" style="129" customWidth="1"/>
    <col min="12817" max="12817" width="14.140625" style="129" customWidth="1"/>
    <col min="12818" max="12819" width="1.140625" style="129" customWidth="1"/>
    <col min="12820" max="12820" width="13.28515625" style="129" customWidth="1"/>
    <col min="12821" max="12821" width="3.85546875" style="129" customWidth="1"/>
    <col min="12822" max="12822" width="2.28515625" style="129" customWidth="1"/>
    <col min="12823" max="12823" width="4.5703125" style="129" customWidth="1"/>
    <col min="12824" max="12824" width="2.28515625" style="129" customWidth="1"/>
    <col min="12825" max="12825" width="1.85546875" style="129" customWidth="1"/>
    <col min="12826" max="12826" width="1.140625" style="129" customWidth="1"/>
    <col min="12827" max="12827" width="2.28515625" style="129" customWidth="1"/>
    <col min="12828" max="12828" width="3.140625" style="129" customWidth="1"/>
    <col min="12829" max="12829" width="3.7109375" style="129" customWidth="1"/>
    <col min="12830" max="12830" width="2.28515625" style="129" customWidth="1"/>
    <col min="12831" max="12831" width="1.140625" style="129" customWidth="1"/>
    <col min="12832" max="13056" width="6.85546875" style="129" customWidth="1"/>
    <col min="13057" max="13058" width="1.140625" style="129" customWidth="1"/>
    <col min="13059" max="13059" width="6.85546875" style="129" customWidth="1"/>
    <col min="13060" max="13060" width="2.28515625" style="129" customWidth="1"/>
    <col min="13061" max="13061" width="6.85546875" style="129" customWidth="1"/>
    <col min="13062" max="13062" width="1.140625" style="129" customWidth="1"/>
    <col min="13063" max="13063" width="3.42578125" style="129" customWidth="1"/>
    <col min="13064" max="13064" width="9.140625" style="129" customWidth="1"/>
    <col min="13065" max="13065" width="2.28515625" style="129" customWidth="1"/>
    <col min="13066" max="13066" width="13.7109375" style="129" customWidth="1"/>
    <col min="13067" max="13067" width="8" style="129" customWidth="1"/>
    <col min="13068" max="13068" width="1.140625" style="129" customWidth="1"/>
    <col min="13069" max="13069" width="13.28515625" style="129" customWidth="1"/>
    <col min="13070" max="13070" width="1.5703125" style="129" customWidth="1"/>
    <col min="13071" max="13071" width="1.140625" style="129" customWidth="1"/>
    <col min="13072" max="13072" width="13.28515625" style="129" customWidth="1"/>
    <col min="13073" max="13073" width="14.140625" style="129" customWidth="1"/>
    <col min="13074" max="13075" width="1.140625" style="129" customWidth="1"/>
    <col min="13076" max="13076" width="13.28515625" style="129" customWidth="1"/>
    <col min="13077" max="13077" width="3.85546875" style="129" customWidth="1"/>
    <col min="13078" max="13078" width="2.28515625" style="129" customWidth="1"/>
    <col min="13079" max="13079" width="4.5703125" style="129" customWidth="1"/>
    <col min="13080" max="13080" width="2.28515625" style="129" customWidth="1"/>
    <col min="13081" max="13081" width="1.85546875" style="129" customWidth="1"/>
    <col min="13082" max="13082" width="1.140625" style="129" customWidth="1"/>
    <col min="13083" max="13083" width="2.28515625" style="129" customWidth="1"/>
    <col min="13084" max="13084" width="3.140625" style="129" customWidth="1"/>
    <col min="13085" max="13085" width="3.7109375" style="129" customWidth="1"/>
    <col min="13086" max="13086" width="2.28515625" style="129" customWidth="1"/>
    <col min="13087" max="13087" width="1.140625" style="129" customWidth="1"/>
    <col min="13088" max="13312" width="6.85546875" style="129" customWidth="1"/>
    <col min="13313" max="13314" width="1.140625" style="129" customWidth="1"/>
    <col min="13315" max="13315" width="6.85546875" style="129" customWidth="1"/>
    <col min="13316" max="13316" width="2.28515625" style="129" customWidth="1"/>
    <col min="13317" max="13317" width="6.85546875" style="129" customWidth="1"/>
    <col min="13318" max="13318" width="1.140625" style="129" customWidth="1"/>
    <col min="13319" max="13319" width="3.42578125" style="129" customWidth="1"/>
    <col min="13320" max="13320" width="9.140625" style="129" customWidth="1"/>
    <col min="13321" max="13321" width="2.28515625" style="129" customWidth="1"/>
    <col min="13322" max="13322" width="13.7109375" style="129" customWidth="1"/>
    <col min="13323" max="13323" width="8" style="129" customWidth="1"/>
    <col min="13324" max="13324" width="1.140625" style="129" customWidth="1"/>
    <col min="13325" max="13325" width="13.28515625" style="129" customWidth="1"/>
    <col min="13326" max="13326" width="1.5703125" style="129" customWidth="1"/>
    <col min="13327" max="13327" width="1.140625" style="129" customWidth="1"/>
    <col min="13328" max="13328" width="13.28515625" style="129" customWidth="1"/>
    <col min="13329" max="13329" width="14.140625" style="129" customWidth="1"/>
    <col min="13330" max="13331" width="1.140625" style="129" customWidth="1"/>
    <col min="13332" max="13332" width="13.28515625" style="129" customWidth="1"/>
    <col min="13333" max="13333" width="3.85546875" style="129" customWidth="1"/>
    <col min="13334" max="13334" width="2.28515625" style="129" customWidth="1"/>
    <col min="13335" max="13335" width="4.5703125" style="129" customWidth="1"/>
    <col min="13336" max="13336" width="2.28515625" style="129" customWidth="1"/>
    <col min="13337" max="13337" width="1.85546875" style="129" customWidth="1"/>
    <col min="13338" max="13338" width="1.140625" style="129" customWidth="1"/>
    <col min="13339" max="13339" width="2.28515625" style="129" customWidth="1"/>
    <col min="13340" max="13340" width="3.140625" style="129" customWidth="1"/>
    <col min="13341" max="13341" width="3.7109375" style="129" customWidth="1"/>
    <col min="13342" max="13342" width="2.28515625" style="129" customWidth="1"/>
    <col min="13343" max="13343" width="1.140625" style="129" customWidth="1"/>
    <col min="13344" max="13568" width="6.85546875" style="129" customWidth="1"/>
    <col min="13569" max="13570" width="1.140625" style="129" customWidth="1"/>
    <col min="13571" max="13571" width="6.85546875" style="129" customWidth="1"/>
    <col min="13572" max="13572" width="2.28515625" style="129" customWidth="1"/>
    <col min="13573" max="13573" width="6.85546875" style="129" customWidth="1"/>
    <col min="13574" max="13574" width="1.140625" style="129" customWidth="1"/>
    <col min="13575" max="13575" width="3.42578125" style="129" customWidth="1"/>
    <col min="13576" max="13576" width="9.140625" style="129" customWidth="1"/>
    <col min="13577" max="13577" width="2.28515625" style="129" customWidth="1"/>
    <col min="13578" max="13578" width="13.7109375" style="129" customWidth="1"/>
    <col min="13579" max="13579" width="8" style="129" customWidth="1"/>
    <col min="13580" max="13580" width="1.140625" style="129" customWidth="1"/>
    <col min="13581" max="13581" width="13.28515625" style="129" customWidth="1"/>
    <col min="13582" max="13582" width="1.5703125" style="129" customWidth="1"/>
    <col min="13583" max="13583" width="1.140625" style="129" customWidth="1"/>
    <col min="13584" max="13584" width="13.28515625" style="129" customWidth="1"/>
    <col min="13585" max="13585" width="14.140625" style="129" customWidth="1"/>
    <col min="13586" max="13587" width="1.140625" style="129" customWidth="1"/>
    <col min="13588" max="13588" width="13.28515625" style="129" customWidth="1"/>
    <col min="13589" max="13589" width="3.85546875" style="129" customWidth="1"/>
    <col min="13590" max="13590" width="2.28515625" style="129" customWidth="1"/>
    <col min="13591" max="13591" width="4.5703125" style="129" customWidth="1"/>
    <col min="13592" max="13592" width="2.28515625" style="129" customWidth="1"/>
    <col min="13593" max="13593" width="1.85546875" style="129" customWidth="1"/>
    <col min="13594" max="13594" width="1.140625" style="129" customWidth="1"/>
    <col min="13595" max="13595" width="2.28515625" style="129" customWidth="1"/>
    <col min="13596" max="13596" width="3.140625" style="129" customWidth="1"/>
    <col min="13597" max="13597" width="3.7109375" style="129" customWidth="1"/>
    <col min="13598" max="13598" width="2.28515625" style="129" customWidth="1"/>
    <col min="13599" max="13599" width="1.140625" style="129" customWidth="1"/>
    <col min="13600" max="13824" width="6.85546875" style="129" customWidth="1"/>
    <col min="13825" max="13826" width="1.140625" style="129" customWidth="1"/>
    <col min="13827" max="13827" width="6.85546875" style="129" customWidth="1"/>
    <col min="13828" max="13828" width="2.28515625" style="129" customWidth="1"/>
    <col min="13829" max="13829" width="6.85546875" style="129" customWidth="1"/>
    <col min="13830" max="13830" width="1.140625" style="129" customWidth="1"/>
    <col min="13831" max="13831" width="3.42578125" style="129" customWidth="1"/>
    <col min="13832" max="13832" width="9.140625" style="129" customWidth="1"/>
    <col min="13833" max="13833" width="2.28515625" style="129" customWidth="1"/>
    <col min="13834" max="13834" width="13.7109375" style="129" customWidth="1"/>
    <col min="13835" max="13835" width="8" style="129" customWidth="1"/>
    <col min="13836" max="13836" width="1.140625" style="129" customWidth="1"/>
    <col min="13837" max="13837" width="13.28515625" style="129" customWidth="1"/>
    <col min="13838" max="13838" width="1.5703125" style="129" customWidth="1"/>
    <col min="13839" max="13839" width="1.140625" style="129" customWidth="1"/>
    <col min="13840" max="13840" width="13.28515625" style="129" customWidth="1"/>
    <col min="13841" max="13841" width="14.140625" style="129" customWidth="1"/>
    <col min="13842" max="13843" width="1.140625" style="129" customWidth="1"/>
    <col min="13844" max="13844" width="13.28515625" style="129" customWidth="1"/>
    <col min="13845" max="13845" width="3.85546875" style="129" customWidth="1"/>
    <col min="13846" max="13846" width="2.28515625" style="129" customWidth="1"/>
    <col min="13847" max="13847" width="4.5703125" style="129" customWidth="1"/>
    <col min="13848" max="13848" width="2.28515625" style="129" customWidth="1"/>
    <col min="13849" max="13849" width="1.85546875" style="129" customWidth="1"/>
    <col min="13850" max="13850" width="1.140625" style="129" customWidth="1"/>
    <col min="13851" max="13851" width="2.28515625" style="129" customWidth="1"/>
    <col min="13852" max="13852" width="3.140625" style="129" customWidth="1"/>
    <col min="13853" max="13853" width="3.7109375" style="129" customWidth="1"/>
    <col min="13854" max="13854" width="2.28515625" style="129" customWidth="1"/>
    <col min="13855" max="13855" width="1.140625" style="129" customWidth="1"/>
    <col min="13856" max="14080" width="6.85546875" style="129" customWidth="1"/>
    <col min="14081" max="14082" width="1.140625" style="129" customWidth="1"/>
    <col min="14083" max="14083" width="6.85546875" style="129" customWidth="1"/>
    <col min="14084" max="14084" width="2.28515625" style="129" customWidth="1"/>
    <col min="14085" max="14085" width="6.85546875" style="129" customWidth="1"/>
    <col min="14086" max="14086" width="1.140625" style="129" customWidth="1"/>
    <col min="14087" max="14087" width="3.42578125" style="129" customWidth="1"/>
    <col min="14088" max="14088" width="9.140625" style="129" customWidth="1"/>
    <col min="14089" max="14089" width="2.28515625" style="129" customWidth="1"/>
    <col min="14090" max="14090" width="13.7109375" style="129" customWidth="1"/>
    <col min="14091" max="14091" width="8" style="129" customWidth="1"/>
    <col min="14092" max="14092" width="1.140625" style="129" customWidth="1"/>
    <col min="14093" max="14093" width="13.28515625" style="129" customWidth="1"/>
    <col min="14094" max="14094" width="1.5703125" style="129" customWidth="1"/>
    <col min="14095" max="14095" width="1.140625" style="129" customWidth="1"/>
    <col min="14096" max="14096" width="13.28515625" style="129" customWidth="1"/>
    <col min="14097" max="14097" width="14.140625" style="129" customWidth="1"/>
    <col min="14098" max="14099" width="1.140625" style="129" customWidth="1"/>
    <col min="14100" max="14100" width="13.28515625" style="129" customWidth="1"/>
    <col min="14101" max="14101" width="3.85546875" style="129" customWidth="1"/>
    <col min="14102" max="14102" width="2.28515625" style="129" customWidth="1"/>
    <col min="14103" max="14103" width="4.5703125" style="129" customWidth="1"/>
    <col min="14104" max="14104" width="2.28515625" style="129" customWidth="1"/>
    <col min="14105" max="14105" width="1.85546875" style="129" customWidth="1"/>
    <col min="14106" max="14106" width="1.140625" style="129" customWidth="1"/>
    <col min="14107" max="14107" width="2.28515625" style="129" customWidth="1"/>
    <col min="14108" max="14108" width="3.140625" style="129" customWidth="1"/>
    <col min="14109" max="14109" width="3.7109375" style="129" customWidth="1"/>
    <col min="14110" max="14110" width="2.28515625" style="129" customWidth="1"/>
    <col min="14111" max="14111" width="1.140625" style="129" customWidth="1"/>
    <col min="14112" max="14336" width="6.85546875" style="129" customWidth="1"/>
    <col min="14337" max="14338" width="1.140625" style="129" customWidth="1"/>
    <col min="14339" max="14339" width="6.85546875" style="129" customWidth="1"/>
    <col min="14340" max="14340" width="2.28515625" style="129" customWidth="1"/>
    <col min="14341" max="14341" width="6.85546875" style="129" customWidth="1"/>
    <col min="14342" max="14342" width="1.140625" style="129" customWidth="1"/>
    <col min="14343" max="14343" width="3.42578125" style="129" customWidth="1"/>
    <col min="14344" max="14344" width="9.140625" style="129" customWidth="1"/>
    <col min="14345" max="14345" width="2.28515625" style="129" customWidth="1"/>
    <col min="14346" max="14346" width="13.7109375" style="129" customWidth="1"/>
    <col min="14347" max="14347" width="8" style="129" customWidth="1"/>
    <col min="14348" max="14348" width="1.140625" style="129" customWidth="1"/>
    <col min="14349" max="14349" width="13.28515625" style="129" customWidth="1"/>
    <col min="14350" max="14350" width="1.5703125" style="129" customWidth="1"/>
    <col min="14351" max="14351" width="1.140625" style="129" customWidth="1"/>
    <col min="14352" max="14352" width="13.28515625" style="129" customWidth="1"/>
    <col min="14353" max="14353" width="14.140625" style="129" customWidth="1"/>
    <col min="14354" max="14355" width="1.140625" style="129" customWidth="1"/>
    <col min="14356" max="14356" width="13.28515625" style="129" customWidth="1"/>
    <col min="14357" max="14357" width="3.85546875" style="129" customWidth="1"/>
    <col min="14358" max="14358" width="2.28515625" style="129" customWidth="1"/>
    <col min="14359" max="14359" width="4.5703125" style="129" customWidth="1"/>
    <col min="14360" max="14360" width="2.28515625" style="129" customWidth="1"/>
    <col min="14361" max="14361" width="1.85546875" style="129" customWidth="1"/>
    <col min="14362" max="14362" width="1.140625" style="129" customWidth="1"/>
    <col min="14363" max="14363" width="2.28515625" style="129" customWidth="1"/>
    <col min="14364" max="14364" width="3.140625" style="129" customWidth="1"/>
    <col min="14365" max="14365" width="3.7109375" style="129" customWidth="1"/>
    <col min="14366" max="14366" width="2.28515625" style="129" customWidth="1"/>
    <col min="14367" max="14367" width="1.140625" style="129" customWidth="1"/>
    <col min="14368" max="14592" width="6.85546875" style="129" customWidth="1"/>
    <col min="14593" max="14594" width="1.140625" style="129" customWidth="1"/>
    <col min="14595" max="14595" width="6.85546875" style="129" customWidth="1"/>
    <col min="14596" max="14596" width="2.28515625" style="129" customWidth="1"/>
    <col min="14597" max="14597" width="6.85546875" style="129" customWidth="1"/>
    <col min="14598" max="14598" width="1.140625" style="129" customWidth="1"/>
    <col min="14599" max="14599" width="3.42578125" style="129" customWidth="1"/>
    <col min="14600" max="14600" width="9.140625" style="129" customWidth="1"/>
    <col min="14601" max="14601" width="2.28515625" style="129" customWidth="1"/>
    <col min="14602" max="14602" width="13.7109375" style="129" customWidth="1"/>
    <col min="14603" max="14603" width="8" style="129" customWidth="1"/>
    <col min="14604" max="14604" width="1.140625" style="129" customWidth="1"/>
    <col min="14605" max="14605" width="13.28515625" style="129" customWidth="1"/>
    <col min="14606" max="14606" width="1.5703125" style="129" customWidth="1"/>
    <col min="14607" max="14607" width="1.140625" style="129" customWidth="1"/>
    <col min="14608" max="14608" width="13.28515625" style="129" customWidth="1"/>
    <col min="14609" max="14609" width="14.140625" style="129" customWidth="1"/>
    <col min="14610" max="14611" width="1.140625" style="129" customWidth="1"/>
    <col min="14612" max="14612" width="13.28515625" style="129" customWidth="1"/>
    <col min="14613" max="14613" width="3.85546875" style="129" customWidth="1"/>
    <col min="14614" max="14614" width="2.28515625" style="129" customWidth="1"/>
    <col min="14615" max="14615" width="4.5703125" style="129" customWidth="1"/>
    <col min="14616" max="14616" width="2.28515625" style="129" customWidth="1"/>
    <col min="14617" max="14617" width="1.85546875" style="129" customWidth="1"/>
    <col min="14618" max="14618" width="1.140625" style="129" customWidth="1"/>
    <col min="14619" max="14619" width="2.28515625" style="129" customWidth="1"/>
    <col min="14620" max="14620" width="3.140625" style="129" customWidth="1"/>
    <col min="14621" max="14621" width="3.7109375" style="129" customWidth="1"/>
    <col min="14622" max="14622" width="2.28515625" style="129" customWidth="1"/>
    <col min="14623" max="14623" width="1.140625" style="129" customWidth="1"/>
    <col min="14624" max="14848" width="6.85546875" style="129" customWidth="1"/>
    <col min="14849" max="14850" width="1.140625" style="129" customWidth="1"/>
    <col min="14851" max="14851" width="6.85546875" style="129" customWidth="1"/>
    <col min="14852" max="14852" width="2.28515625" style="129" customWidth="1"/>
    <col min="14853" max="14853" width="6.85546875" style="129" customWidth="1"/>
    <col min="14854" max="14854" width="1.140625" style="129" customWidth="1"/>
    <col min="14855" max="14855" width="3.42578125" style="129" customWidth="1"/>
    <col min="14856" max="14856" width="9.140625" style="129" customWidth="1"/>
    <col min="14857" max="14857" width="2.28515625" style="129" customWidth="1"/>
    <col min="14858" max="14858" width="13.7109375" style="129" customWidth="1"/>
    <col min="14859" max="14859" width="8" style="129" customWidth="1"/>
    <col min="14860" max="14860" width="1.140625" style="129" customWidth="1"/>
    <col min="14861" max="14861" width="13.28515625" style="129" customWidth="1"/>
    <col min="14862" max="14862" width="1.5703125" style="129" customWidth="1"/>
    <col min="14863" max="14863" width="1.140625" style="129" customWidth="1"/>
    <col min="14864" max="14864" width="13.28515625" style="129" customWidth="1"/>
    <col min="14865" max="14865" width="14.140625" style="129" customWidth="1"/>
    <col min="14866" max="14867" width="1.140625" style="129" customWidth="1"/>
    <col min="14868" max="14868" width="13.28515625" style="129" customWidth="1"/>
    <col min="14869" max="14869" width="3.85546875" style="129" customWidth="1"/>
    <col min="14870" max="14870" width="2.28515625" style="129" customWidth="1"/>
    <col min="14871" max="14871" width="4.5703125" style="129" customWidth="1"/>
    <col min="14872" max="14872" width="2.28515625" style="129" customWidth="1"/>
    <col min="14873" max="14873" width="1.85546875" style="129" customWidth="1"/>
    <col min="14874" max="14874" width="1.140625" style="129" customWidth="1"/>
    <col min="14875" max="14875" width="2.28515625" style="129" customWidth="1"/>
    <col min="14876" max="14876" width="3.140625" style="129" customWidth="1"/>
    <col min="14877" max="14877" width="3.7109375" style="129" customWidth="1"/>
    <col min="14878" max="14878" width="2.28515625" style="129" customWidth="1"/>
    <col min="14879" max="14879" width="1.140625" style="129" customWidth="1"/>
    <col min="14880" max="15104" width="6.85546875" style="129" customWidth="1"/>
    <col min="15105" max="15106" width="1.140625" style="129" customWidth="1"/>
    <col min="15107" max="15107" width="6.85546875" style="129" customWidth="1"/>
    <col min="15108" max="15108" width="2.28515625" style="129" customWidth="1"/>
    <col min="15109" max="15109" width="6.85546875" style="129" customWidth="1"/>
    <col min="15110" max="15110" width="1.140625" style="129" customWidth="1"/>
    <col min="15111" max="15111" width="3.42578125" style="129" customWidth="1"/>
    <col min="15112" max="15112" width="9.140625" style="129" customWidth="1"/>
    <col min="15113" max="15113" width="2.28515625" style="129" customWidth="1"/>
    <col min="15114" max="15114" width="13.7109375" style="129" customWidth="1"/>
    <col min="15115" max="15115" width="8" style="129" customWidth="1"/>
    <col min="15116" max="15116" width="1.140625" style="129" customWidth="1"/>
    <col min="15117" max="15117" width="13.28515625" style="129" customWidth="1"/>
    <col min="15118" max="15118" width="1.5703125" style="129" customWidth="1"/>
    <col min="15119" max="15119" width="1.140625" style="129" customWidth="1"/>
    <col min="15120" max="15120" width="13.28515625" style="129" customWidth="1"/>
    <col min="15121" max="15121" width="14.140625" style="129" customWidth="1"/>
    <col min="15122" max="15123" width="1.140625" style="129" customWidth="1"/>
    <col min="15124" max="15124" width="13.28515625" style="129" customWidth="1"/>
    <col min="15125" max="15125" width="3.85546875" style="129" customWidth="1"/>
    <col min="15126" max="15126" width="2.28515625" style="129" customWidth="1"/>
    <col min="15127" max="15127" width="4.5703125" style="129" customWidth="1"/>
    <col min="15128" max="15128" width="2.28515625" style="129" customWidth="1"/>
    <col min="15129" max="15129" width="1.85546875" style="129" customWidth="1"/>
    <col min="15130" max="15130" width="1.140625" style="129" customWidth="1"/>
    <col min="15131" max="15131" width="2.28515625" style="129" customWidth="1"/>
    <col min="15132" max="15132" width="3.140625" style="129" customWidth="1"/>
    <col min="15133" max="15133" width="3.7109375" style="129" customWidth="1"/>
    <col min="15134" max="15134" width="2.28515625" style="129" customWidth="1"/>
    <col min="15135" max="15135" width="1.140625" style="129" customWidth="1"/>
    <col min="15136" max="15360" width="6.85546875" style="129" customWidth="1"/>
    <col min="15361" max="15362" width="1.140625" style="129" customWidth="1"/>
    <col min="15363" max="15363" width="6.85546875" style="129" customWidth="1"/>
    <col min="15364" max="15364" width="2.28515625" style="129" customWidth="1"/>
    <col min="15365" max="15365" width="6.85546875" style="129" customWidth="1"/>
    <col min="15366" max="15366" width="1.140625" style="129" customWidth="1"/>
    <col min="15367" max="15367" width="3.42578125" style="129" customWidth="1"/>
    <col min="15368" max="15368" width="9.140625" style="129" customWidth="1"/>
    <col min="15369" max="15369" width="2.28515625" style="129" customWidth="1"/>
    <col min="15370" max="15370" width="13.7109375" style="129" customWidth="1"/>
    <col min="15371" max="15371" width="8" style="129" customWidth="1"/>
    <col min="15372" max="15372" width="1.140625" style="129" customWidth="1"/>
    <col min="15373" max="15373" width="13.28515625" style="129" customWidth="1"/>
    <col min="15374" max="15374" width="1.5703125" style="129" customWidth="1"/>
    <col min="15375" max="15375" width="1.140625" style="129" customWidth="1"/>
    <col min="15376" max="15376" width="13.28515625" style="129" customWidth="1"/>
    <col min="15377" max="15377" width="14.140625" style="129" customWidth="1"/>
    <col min="15378" max="15379" width="1.140625" style="129" customWidth="1"/>
    <col min="15380" max="15380" width="13.28515625" style="129" customWidth="1"/>
    <col min="15381" max="15381" width="3.85546875" style="129" customWidth="1"/>
    <col min="15382" max="15382" width="2.28515625" style="129" customWidth="1"/>
    <col min="15383" max="15383" width="4.5703125" style="129" customWidth="1"/>
    <col min="15384" max="15384" width="2.28515625" style="129" customWidth="1"/>
    <col min="15385" max="15385" width="1.85546875" style="129" customWidth="1"/>
    <col min="15386" max="15386" width="1.140625" style="129" customWidth="1"/>
    <col min="15387" max="15387" width="2.28515625" style="129" customWidth="1"/>
    <col min="15388" max="15388" width="3.140625" style="129" customWidth="1"/>
    <col min="15389" max="15389" width="3.7109375" style="129" customWidth="1"/>
    <col min="15390" max="15390" width="2.28515625" style="129" customWidth="1"/>
    <col min="15391" max="15391" width="1.140625" style="129" customWidth="1"/>
    <col min="15392" max="15616" width="6.85546875" style="129" customWidth="1"/>
    <col min="15617" max="15618" width="1.140625" style="129" customWidth="1"/>
    <col min="15619" max="15619" width="6.85546875" style="129" customWidth="1"/>
    <col min="15620" max="15620" width="2.28515625" style="129" customWidth="1"/>
    <col min="15621" max="15621" width="6.85546875" style="129" customWidth="1"/>
    <col min="15622" max="15622" width="1.140625" style="129" customWidth="1"/>
    <col min="15623" max="15623" width="3.42578125" style="129" customWidth="1"/>
    <col min="15624" max="15624" width="9.140625" style="129" customWidth="1"/>
    <col min="15625" max="15625" width="2.28515625" style="129" customWidth="1"/>
    <col min="15626" max="15626" width="13.7109375" style="129" customWidth="1"/>
    <col min="15627" max="15627" width="8" style="129" customWidth="1"/>
    <col min="15628" max="15628" width="1.140625" style="129" customWidth="1"/>
    <col min="15629" max="15629" width="13.28515625" style="129" customWidth="1"/>
    <col min="15630" max="15630" width="1.5703125" style="129" customWidth="1"/>
    <col min="15631" max="15631" width="1.140625" style="129" customWidth="1"/>
    <col min="15632" max="15632" width="13.28515625" style="129" customWidth="1"/>
    <col min="15633" max="15633" width="14.140625" style="129" customWidth="1"/>
    <col min="15634" max="15635" width="1.140625" style="129" customWidth="1"/>
    <col min="15636" max="15636" width="13.28515625" style="129" customWidth="1"/>
    <col min="15637" max="15637" width="3.85546875" style="129" customWidth="1"/>
    <col min="15638" max="15638" width="2.28515625" style="129" customWidth="1"/>
    <col min="15639" max="15639" width="4.5703125" style="129" customWidth="1"/>
    <col min="15640" max="15640" width="2.28515625" style="129" customWidth="1"/>
    <col min="15641" max="15641" width="1.85546875" style="129" customWidth="1"/>
    <col min="15642" max="15642" width="1.140625" style="129" customWidth="1"/>
    <col min="15643" max="15643" width="2.28515625" style="129" customWidth="1"/>
    <col min="15644" max="15644" width="3.140625" style="129" customWidth="1"/>
    <col min="15645" max="15645" width="3.7109375" style="129" customWidth="1"/>
    <col min="15646" max="15646" width="2.28515625" style="129" customWidth="1"/>
    <col min="15647" max="15647" width="1.140625" style="129" customWidth="1"/>
    <col min="15648" max="15872" width="6.85546875" style="129" customWidth="1"/>
    <col min="15873" max="15874" width="1.140625" style="129" customWidth="1"/>
    <col min="15875" max="15875" width="6.85546875" style="129" customWidth="1"/>
    <col min="15876" max="15876" width="2.28515625" style="129" customWidth="1"/>
    <col min="15877" max="15877" width="6.85546875" style="129" customWidth="1"/>
    <col min="15878" max="15878" width="1.140625" style="129" customWidth="1"/>
    <col min="15879" max="15879" width="3.42578125" style="129" customWidth="1"/>
    <col min="15880" max="15880" width="9.140625" style="129" customWidth="1"/>
    <col min="15881" max="15881" width="2.28515625" style="129" customWidth="1"/>
    <col min="15882" max="15882" width="13.7109375" style="129" customWidth="1"/>
    <col min="15883" max="15883" width="8" style="129" customWidth="1"/>
    <col min="15884" max="15884" width="1.140625" style="129" customWidth="1"/>
    <col min="15885" max="15885" width="13.28515625" style="129" customWidth="1"/>
    <col min="15886" max="15886" width="1.5703125" style="129" customWidth="1"/>
    <col min="15887" max="15887" width="1.140625" style="129" customWidth="1"/>
    <col min="15888" max="15888" width="13.28515625" style="129" customWidth="1"/>
    <col min="15889" max="15889" width="14.140625" style="129" customWidth="1"/>
    <col min="15890" max="15891" width="1.140625" style="129" customWidth="1"/>
    <col min="15892" max="15892" width="13.28515625" style="129" customWidth="1"/>
    <col min="15893" max="15893" width="3.85546875" style="129" customWidth="1"/>
    <col min="15894" max="15894" width="2.28515625" style="129" customWidth="1"/>
    <col min="15895" max="15895" width="4.5703125" style="129" customWidth="1"/>
    <col min="15896" max="15896" width="2.28515625" style="129" customWidth="1"/>
    <col min="15897" max="15897" width="1.85546875" style="129" customWidth="1"/>
    <col min="15898" max="15898" width="1.140625" style="129" customWidth="1"/>
    <col min="15899" max="15899" width="2.28515625" style="129" customWidth="1"/>
    <col min="15900" max="15900" width="3.140625" style="129" customWidth="1"/>
    <col min="15901" max="15901" width="3.7109375" style="129" customWidth="1"/>
    <col min="15902" max="15902" width="2.28515625" style="129" customWidth="1"/>
    <col min="15903" max="15903" width="1.140625" style="129" customWidth="1"/>
    <col min="15904" max="16128" width="6.85546875" style="129" customWidth="1"/>
    <col min="16129" max="16130" width="1.140625" style="129" customWidth="1"/>
    <col min="16131" max="16131" width="6.85546875" style="129" customWidth="1"/>
    <col min="16132" max="16132" width="2.28515625" style="129" customWidth="1"/>
    <col min="16133" max="16133" width="6.85546875" style="129" customWidth="1"/>
    <col min="16134" max="16134" width="1.140625" style="129" customWidth="1"/>
    <col min="16135" max="16135" width="3.42578125" style="129" customWidth="1"/>
    <col min="16136" max="16136" width="9.140625" style="129" customWidth="1"/>
    <col min="16137" max="16137" width="2.28515625" style="129" customWidth="1"/>
    <col min="16138" max="16138" width="13.7109375" style="129" customWidth="1"/>
    <col min="16139" max="16139" width="8" style="129" customWidth="1"/>
    <col min="16140" max="16140" width="1.140625" style="129" customWidth="1"/>
    <col min="16141" max="16141" width="13.28515625" style="129" customWidth="1"/>
    <col min="16142" max="16142" width="1.5703125" style="129" customWidth="1"/>
    <col min="16143" max="16143" width="1.140625" style="129" customWidth="1"/>
    <col min="16144" max="16144" width="13.28515625" style="129" customWidth="1"/>
    <col min="16145" max="16145" width="14.140625" style="129" customWidth="1"/>
    <col min="16146" max="16147" width="1.140625" style="129" customWidth="1"/>
    <col min="16148" max="16148" width="13.28515625" style="129" customWidth="1"/>
    <col min="16149" max="16149" width="3.85546875" style="129" customWidth="1"/>
    <col min="16150" max="16150" width="2.28515625" style="129" customWidth="1"/>
    <col min="16151" max="16151" width="4.5703125" style="129" customWidth="1"/>
    <col min="16152" max="16152" width="2.28515625" style="129" customWidth="1"/>
    <col min="16153" max="16153" width="1.85546875" style="129" customWidth="1"/>
    <col min="16154" max="16154" width="1.140625" style="129" customWidth="1"/>
    <col min="16155" max="16155" width="2.28515625" style="129" customWidth="1"/>
    <col min="16156" max="16156" width="3.140625" style="129" customWidth="1"/>
    <col min="16157" max="16157" width="3.7109375" style="129" customWidth="1"/>
    <col min="16158" max="16158" width="2.28515625" style="129" customWidth="1"/>
    <col min="16159" max="16159" width="1.140625" style="129" customWidth="1"/>
    <col min="16160" max="16384" width="6.85546875" style="129" customWidth="1"/>
  </cols>
  <sheetData>
    <row r="1" spans="2:32" ht="6" customHeight="1" x14ac:dyDescent="0.25"/>
    <row r="2" spans="2:32" ht="13.5" customHeight="1" x14ac:dyDescent="0.25">
      <c r="C2" s="230" t="s">
        <v>244</v>
      </c>
      <c r="D2" s="230"/>
      <c r="E2" s="230"/>
      <c r="F2" s="230"/>
      <c r="G2" s="230"/>
      <c r="H2" s="230"/>
      <c r="I2" s="230"/>
      <c r="J2" s="230"/>
      <c r="K2" s="230"/>
      <c r="L2" s="230"/>
      <c r="M2" s="230"/>
      <c r="N2" s="230"/>
      <c r="O2" s="230"/>
      <c r="P2" s="230"/>
      <c r="Q2" s="230"/>
      <c r="R2" s="230"/>
      <c r="S2" s="230"/>
      <c r="T2" s="230"/>
      <c r="U2" s="230"/>
      <c r="V2" s="230"/>
    </row>
    <row r="3" spans="2:32" ht="20.25" customHeight="1" x14ac:dyDescent="0.25">
      <c r="C3" s="230" t="s">
        <v>420</v>
      </c>
      <c r="D3" s="230"/>
      <c r="E3" s="230"/>
      <c r="F3" s="230"/>
      <c r="G3" s="230"/>
      <c r="H3" s="230"/>
      <c r="I3" s="230"/>
      <c r="J3" s="230"/>
      <c r="K3" s="230"/>
      <c r="L3" s="230"/>
      <c r="M3" s="230"/>
      <c r="N3" s="230"/>
      <c r="O3" s="230"/>
      <c r="P3" s="230"/>
      <c r="Q3" s="230"/>
      <c r="R3" s="230"/>
      <c r="S3" s="230"/>
      <c r="T3" s="230"/>
      <c r="U3" s="230"/>
      <c r="V3" s="230"/>
    </row>
    <row r="4" spans="2:32" ht="13.5" customHeight="1" x14ac:dyDescent="0.25">
      <c r="C4" s="230" t="s">
        <v>559</v>
      </c>
      <c r="D4" s="230"/>
      <c r="E4" s="230"/>
      <c r="F4" s="230"/>
      <c r="G4" s="230"/>
      <c r="H4" s="230"/>
      <c r="I4" s="230"/>
      <c r="J4" s="230"/>
      <c r="K4" s="230"/>
      <c r="L4" s="230"/>
      <c r="M4" s="230"/>
      <c r="N4" s="230"/>
      <c r="O4" s="230"/>
      <c r="P4" s="230"/>
      <c r="Q4" s="230"/>
      <c r="R4" s="230"/>
      <c r="S4" s="230"/>
      <c r="T4" s="230"/>
      <c r="U4" s="230"/>
      <c r="V4" s="230"/>
      <c r="W4" s="231" t="s">
        <v>274</v>
      </c>
      <c r="X4" s="231"/>
      <c r="Y4" s="231"/>
      <c r="Z4" s="231"/>
      <c r="AA4" s="234">
        <v>1</v>
      </c>
      <c r="AB4" s="234"/>
      <c r="AC4" s="142" t="s">
        <v>246</v>
      </c>
      <c r="AD4" s="235">
        <v>1</v>
      </c>
      <c r="AE4" s="235"/>
    </row>
    <row r="5" spans="2:32" ht="6.75" customHeight="1" x14ac:dyDescent="0.25">
      <c r="C5" s="230"/>
      <c r="D5" s="230"/>
      <c r="E5" s="230"/>
      <c r="F5" s="230"/>
      <c r="G5" s="230"/>
      <c r="H5" s="230"/>
      <c r="I5" s="230"/>
      <c r="J5" s="230"/>
      <c r="K5" s="230"/>
      <c r="L5" s="230"/>
      <c r="M5" s="230"/>
      <c r="N5" s="230"/>
      <c r="O5" s="230"/>
      <c r="P5" s="230"/>
      <c r="Q5" s="230"/>
      <c r="R5" s="230"/>
      <c r="S5" s="230"/>
      <c r="T5" s="230"/>
      <c r="U5" s="230"/>
      <c r="V5" s="230"/>
      <c r="W5" s="231" t="s">
        <v>248</v>
      </c>
      <c r="X5" s="231"/>
      <c r="Y5" s="231"/>
      <c r="Z5" s="231"/>
      <c r="AA5" s="236">
        <v>44964</v>
      </c>
      <c r="AB5" s="236"/>
      <c r="AC5" s="236"/>
      <c r="AD5" s="236"/>
    </row>
    <row r="6" spans="2:32" ht="6.75" customHeight="1" x14ac:dyDescent="0.25">
      <c r="C6" s="227" t="s">
        <v>251</v>
      </c>
      <c r="D6" s="227"/>
      <c r="E6" s="227"/>
      <c r="F6" s="227"/>
      <c r="G6" s="227"/>
      <c r="H6" s="227"/>
      <c r="I6" s="227"/>
      <c r="J6" s="227"/>
      <c r="K6" s="227"/>
      <c r="L6" s="227"/>
      <c r="M6" s="227"/>
      <c r="N6" s="227"/>
      <c r="O6" s="227"/>
      <c r="P6" s="227"/>
      <c r="Q6" s="227"/>
      <c r="R6" s="227"/>
      <c r="S6" s="227"/>
      <c r="T6" s="227"/>
      <c r="U6" s="227"/>
      <c r="V6" s="227"/>
      <c r="W6" s="231"/>
      <c r="X6" s="231"/>
      <c r="Y6" s="231"/>
      <c r="Z6" s="231"/>
      <c r="AA6" s="236"/>
      <c r="AB6" s="236"/>
      <c r="AC6" s="236"/>
      <c r="AD6" s="236"/>
    </row>
    <row r="7" spans="2:32" ht="6.75" customHeight="1" x14ac:dyDescent="0.25">
      <c r="C7" s="227"/>
      <c r="D7" s="227"/>
      <c r="E7" s="227"/>
      <c r="F7" s="227"/>
      <c r="G7" s="227"/>
      <c r="H7" s="227"/>
      <c r="I7" s="227"/>
      <c r="J7" s="227"/>
      <c r="K7" s="227"/>
      <c r="L7" s="227"/>
      <c r="M7" s="227"/>
      <c r="N7" s="227"/>
      <c r="O7" s="227"/>
      <c r="P7" s="227"/>
      <c r="Q7" s="227"/>
      <c r="R7" s="227"/>
      <c r="S7" s="227"/>
      <c r="T7" s="227"/>
      <c r="U7" s="227"/>
      <c r="V7" s="227"/>
      <c r="W7" s="231" t="s">
        <v>250</v>
      </c>
      <c r="X7" s="231"/>
      <c r="Y7" s="231"/>
      <c r="Z7" s="231"/>
      <c r="AA7" s="232">
        <v>0.63788194444444446</v>
      </c>
      <c r="AB7" s="232"/>
      <c r="AC7" s="232"/>
      <c r="AD7" s="232"/>
    </row>
    <row r="8" spans="2:32" ht="6.75" customHeight="1" x14ac:dyDescent="0.25">
      <c r="C8" s="227" t="s">
        <v>423</v>
      </c>
      <c r="D8" s="227"/>
      <c r="E8" s="227"/>
      <c r="F8" s="227"/>
      <c r="G8" s="227"/>
      <c r="H8" s="227"/>
      <c r="I8" s="227"/>
      <c r="J8" s="227"/>
      <c r="K8" s="227"/>
      <c r="L8" s="227"/>
      <c r="M8" s="227"/>
      <c r="N8" s="227"/>
      <c r="O8" s="227"/>
      <c r="P8" s="227"/>
      <c r="Q8" s="227"/>
      <c r="R8" s="227"/>
      <c r="S8" s="227"/>
      <c r="T8" s="227"/>
      <c r="U8" s="227"/>
      <c r="V8" s="227"/>
      <c r="W8" s="231"/>
      <c r="X8" s="231"/>
      <c r="Y8" s="231"/>
      <c r="Z8" s="231"/>
      <c r="AA8" s="232"/>
      <c r="AB8" s="232"/>
      <c r="AC8" s="232"/>
      <c r="AD8" s="232"/>
    </row>
    <row r="9" spans="2:32" ht="6.75" customHeight="1" x14ac:dyDescent="0.25">
      <c r="C9" s="227"/>
      <c r="D9" s="227"/>
      <c r="E9" s="227"/>
      <c r="F9" s="227"/>
      <c r="G9" s="227"/>
      <c r="H9" s="227"/>
      <c r="I9" s="227"/>
      <c r="J9" s="227"/>
      <c r="K9" s="227"/>
      <c r="L9" s="227"/>
      <c r="M9" s="227"/>
      <c r="N9" s="227"/>
      <c r="O9" s="227"/>
      <c r="P9" s="227"/>
      <c r="Q9" s="227"/>
      <c r="R9" s="227"/>
      <c r="S9" s="227"/>
      <c r="T9" s="227"/>
      <c r="U9" s="227"/>
      <c r="V9" s="227"/>
      <c r="X9" s="231" t="s">
        <v>252</v>
      </c>
      <c r="Y9" s="231"/>
      <c r="Z9" s="231"/>
      <c r="AA9" s="231"/>
      <c r="AB9" s="231"/>
      <c r="AC9" s="233" t="s">
        <v>560</v>
      </c>
      <c r="AD9" s="233"/>
      <c r="AE9" s="233"/>
      <c r="AF9" s="233"/>
    </row>
    <row r="10" spans="2:32" ht="6.75" customHeight="1" x14ac:dyDescent="0.25">
      <c r="C10" s="227" t="s">
        <v>1262</v>
      </c>
      <c r="D10" s="227"/>
      <c r="E10" s="227"/>
      <c r="F10" s="227"/>
      <c r="G10" s="227"/>
      <c r="H10" s="227"/>
      <c r="I10" s="227"/>
      <c r="J10" s="227"/>
      <c r="K10" s="227"/>
      <c r="L10" s="227"/>
      <c r="M10" s="227"/>
      <c r="N10" s="227"/>
      <c r="O10" s="227"/>
      <c r="P10" s="227"/>
      <c r="Q10" s="227"/>
      <c r="R10" s="227"/>
      <c r="S10" s="227"/>
      <c r="T10" s="227"/>
      <c r="U10" s="227"/>
      <c r="V10" s="227"/>
      <c r="W10" s="227"/>
      <c r="X10" s="231"/>
      <c r="Y10" s="231"/>
      <c r="Z10" s="231"/>
      <c r="AA10" s="231"/>
      <c r="AB10" s="231"/>
      <c r="AC10" s="233"/>
      <c r="AD10" s="233"/>
      <c r="AE10" s="233"/>
      <c r="AF10" s="233"/>
    </row>
    <row r="11" spans="2:32" ht="6" customHeight="1" x14ac:dyDescent="0.25">
      <c r="C11" s="227"/>
      <c r="D11" s="227"/>
      <c r="E11" s="227"/>
      <c r="F11" s="227"/>
      <c r="G11" s="227"/>
      <c r="H11" s="227"/>
      <c r="I11" s="227"/>
      <c r="J11" s="227"/>
      <c r="K11" s="227"/>
      <c r="L11" s="227"/>
      <c r="M11" s="227"/>
      <c r="N11" s="227"/>
      <c r="O11" s="227"/>
      <c r="P11" s="227"/>
      <c r="Q11" s="227"/>
      <c r="R11" s="227"/>
      <c r="S11" s="227"/>
      <c r="T11" s="227"/>
      <c r="U11" s="227"/>
      <c r="V11" s="227"/>
      <c r="W11" s="227"/>
    </row>
    <row r="12" spans="2:32" ht="6.75" customHeight="1" x14ac:dyDescent="0.25"/>
    <row r="13" spans="2:32" ht="10.5" customHeight="1" x14ac:dyDescent="0.25">
      <c r="B13" s="260" t="s">
        <v>255</v>
      </c>
      <c r="C13" s="260"/>
      <c r="D13" s="260"/>
      <c r="E13" s="325">
        <v>2023</v>
      </c>
      <c r="F13" s="325"/>
      <c r="G13" s="325"/>
    </row>
    <row r="14" spans="2:32" ht="8.25" customHeight="1" x14ac:dyDescent="0.25"/>
    <row r="15" spans="2:32" ht="11.25" customHeight="1" x14ac:dyDescent="0.25">
      <c r="L15" s="217" t="s">
        <v>561</v>
      </c>
      <c r="M15" s="217"/>
      <c r="Z15" s="259" t="s">
        <v>562</v>
      </c>
      <c r="AA15" s="259"/>
      <c r="AB15" s="259"/>
      <c r="AC15" s="259"/>
      <c r="AD15" s="259"/>
      <c r="AE15" s="259"/>
      <c r="AF15" s="259"/>
    </row>
    <row r="16" spans="2:32" ht="2.25" customHeight="1" x14ac:dyDescent="0.25">
      <c r="L16" s="217"/>
      <c r="M16" s="217"/>
      <c r="O16" s="217" t="s">
        <v>563</v>
      </c>
      <c r="P16" s="217"/>
      <c r="Q16" s="217" t="s">
        <v>564</v>
      </c>
      <c r="S16" s="217" t="s">
        <v>565</v>
      </c>
      <c r="T16" s="217"/>
      <c r="U16" s="217" t="s">
        <v>26</v>
      </c>
      <c r="V16" s="217"/>
      <c r="W16" s="217"/>
      <c r="X16" s="217"/>
      <c r="Y16" s="217"/>
      <c r="Z16" s="259"/>
      <c r="AA16" s="259"/>
      <c r="AB16" s="259"/>
      <c r="AC16" s="259"/>
      <c r="AD16" s="259"/>
      <c r="AE16" s="259"/>
      <c r="AF16" s="259"/>
    </row>
    <row r="17" spans="1:32" ht="9" customHeight="1" x14ac:dyDescent="0.25">
      <c r="A17" s="222" t="s">
        <v>566</v>
      </c>
      <c r="B17" s="222"/>
      <c r="C17" s="222"/>
      <c r="F17" s="260" t="s">
        <v>262</v>
      </c>
      <c r="G17" s="260"/>
      <c r="H17" s="260"/>
      <c r="I17" s="260"/>
      <c r="L17" s="217"/>
      <c r="M17" s="217"/>
      <c r="O17" s="217"/>
      <c r="P17" s="217"/>
      <c r="Q17" s="217"/>
      <c r="S17" s="217"/>
      <c r="T17" s="217"/>
      <c r="U17" s="217"/>
      <c r="V17" s="217"/>
      <c r="W17" s="217"/>
      <c r="X17" s="217"/>
      <c r="Y17" s="217"/>
      <c r="Z17" s="259"/>
      <c r="AA17" s="259"/>
      <c r="AB17" s="259"/>
      <c r="AC17" s="259"/>
      <c r="AD17" s="259"/>
      <c r="AE17" s="259"/>
      <c r="AF17" s="259"/>
    </row>
    <row r="18" spans="1:32" ht="6" customHeight="1" x14ac:dyDescent="0.25">
      <c r="A18" s="222"/>
      <c r="B18" s="222"/>
      <c r="C18" s="222"/>
      <c r="F18" s="260"/>
      <c r="G18" s="260"/>
      <c r="H18" s="260"/>
      <c r="I18" s="260"/>
      <c r="Q18" s="217"/>
      <c r="S18" s="217"/>
      <c r="T18" s="217"/>
      <c r="U18" s="217"/>
      <c r="V18" s="217"/>
      <c r="W18" s="217"/>
      <c r="X18" s="217"/>
      <c r="Y18" s="217"/>
    </row>
    <row r="19" spans="1:32" ht="13.5" customHeight="1" x14ac:dyDescent="0.25">
      <c r="A19" s="323" t="s">
        <v>267</v>
      </c>
      <c r="B19" s="323"/>
      <c r="C19" s="323"/>
      <c r="D19" s="323"/>
      <c r="E19" s="323"/>
      <c r="F19" s="323"/>
      <c r="G19" s="324" t="s">
        <v>268</v>
      </c>
      <c r="H19" s="324"/>
      <c r="I19" s="324"/>
      <c r="J19" s="324"/>
      <c r="K19" s="324"/>
      <c r="L19" s="324"/>
      <c r="M19" s="146">
        <v>11038406</v>
      </c>
      <c r="P19" s="146">
        <v>0</v>
      </c>
      <c r="Q19" s="146">
        <v>0</v>
      </c>
      <c r="T19" s="146">
        <v>0</v>
      </c>
      <c r="U19" s="218">
        <v>0</v>
      </c>
      <c r="V19" s="218"/>
      <c r="W19" s="218"/>
      <c r="X19" s="218"/>
      <c r="Z19" s="218">
        <v>11038406</v>
      </c>
      <c r="AA19" s="218"/>
      <c r="AB19" s="218"/>
      <c r="AC19" s="218"/>
      <c r="AD19" s="218"/>
    </row>
    <row r="20" spans="1:32" ht="13.5" customHeight="1" x14ac:dyDescent="0.25">
      <c r="G20" s="324"/>
      <c r="H20" s="324"/>
      <c r="I20" s="324"/>
      <c r="J20" s="324"/>
      <c r="K20" s="324"/>
      <c r="L20" s="324"/>
    </row>
    <row r="21" spans="1:32" ht="6" customHeight="1" x14ac:dyDescent="0.25"/>
    <row r="22" spans="1:32" ht="16.5" customHeight="1" x14ac:dyDescent="0.25">
      <c r="I22" s="322" t="s">
        <v>567</v>
      </c>
      <c r="J22" s="322"/>
      <c r="M22" s="167">
        <v>11038406</v>
      </c>
      <c r="P22" s="167">
        <v>0</v>
      </c>
      <c r="Q22" s="167">
        <v>0</v>
      </c>
      <c r="T22" s="167">
        <v>0</v>
      </c>
      <c r="U22" s="219">
        <v>0</v>
      </c>
      <c r="V22" s="219"/>
      <c r="W22" s="219"/>
      <c r="X22" s="219"/>
      <c r="Z22" s="219">
        <v>11038406</v>
      </c>
      <c r="AA22" s="219"/>
      <c r="AB22" s="219"/>
      <c r="AC22" s="219"/>
      <c r="AD22" s="219"/>
    </row>
    <row r="24" spans="1:32" ht="14.25" customHeight="1" x14ac:dyDescent="0.25"/>
  </sheetData>
  <mergeCells count="32">
    <mergeCell ref="W4:Z4"/>
    <mergeCell ref="AA4:AB4"/>
    <mergeCell ref="AD4:AE4"/>
    <mergeCell ref="W5:Z6"/>
    <mergeCell ref="AA5:AD6"/>
    <mergeCell ref="B13:D13"/>
    <mergeCell ref="E13:G13"/>
    <mergeCell ref="C2:V2"/>
    <mergeCell ref="C3:V3"/>
    <mergeCell ref="C4:V5"/>
    <mergeCell ref="C6:V7"/>
    <mergeCell ref="AA7:AD8"/>
    <mergeCell ref="C8:V9"/>
    <mergeCell ref="X9:AB10"/>
    <mergeCell ref="AC9:AF10"/>
    <mergeCell ref="C10:W11"/>
    <mergeCell ref="W7:Z8"/>
    <mergeCell ref="I22:J22"/>
    <mergeCell ref="U22:X22"/>
    <mergeCell ref="Z22:AD22"/>
    <mergeCell ref="A17:C18"/>
    <mergeCell ref="F17:I18"/>
    <mergeCell ref="A19:F19"/>
    <mergeCell ref="G19:L20"/>
    <mergeCell ref="U19:X19"/>
    <mergeCell ref="Z19:AD19"/>
    <mergeCell ref="L15:M17"/>
    <mergeCell ref="Z15:AF17"/>
    <mergeCell ref="O16:P17"/>
    <mergeCell ref="Q16:Q18"/>
    <mergeCell ref="S16:T18"/>
    <mergeCell ref="U16:Y18"/>
  </mergeCells>
  <pageMargins left="0.25" right="0.25" top="0.25" bottom="0.25" header="0" footer="0"/>
  <pageSetup scale="88" fitToWidth="0" fitToHeight="0" orientation="landscape" horizontalDpi="4294967293" verticalDpi="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1"/>
  <sheetViews>
    <sheetView showGridLines="0" view="pageBreakPreview" zoomScaleNormal="100" zoomScaleSheetLayoutView="100" workbookViewId="0"/>
  </sheetViews>
  <sheetFormatPr baseColWidth="10" defaultRowHeight="15" x14ac:dyDescent="0.25"/>
  <cols>
    <col min="1" max="1" width="1.7109375" customWidth="1"/>
    <col min="2" max="2" width="3.7109375" customWidth="1"/>
    <col min="3" max="3" width="7.28515625" bestFit="1" customWidth="1"/>
    <col min="4" max="4" width="44.28515625" customWidth="1"/>
    <col min="5" max="5" width="42.7109375" customWidth="1"/>
    <col min="6" max="6" width="12.28515625" bestFit="1" customWidth="1"/>
    <col min="7" max="7" width="24" customWidth="1"/>
    <col min="8" max="8" width="10.7109375" customWidth="1"/>
  </cols>
  <sheetData>
    <row r="2" spans="2:8" ht="15" customHeight="1" x14ac:dyDescent="0.25">
      <c r="B2" s="169" t="s">
        <v>70</v>
      </c>
      <c r="C2" s="170"/>
      <c r="D2" s="170"/>
      <c r="E2" s="170"/>
      <c r="F2" s="170"/>
      <c r="G2" s="170"/>
      <c r="H2" s="170"/>
    </row>
    <row r="3" spans="2:8" ht="15.75" x14ac:dyDescent="0.25">
      <c r="B3" s="67" t="s">
        <v>71</v>
      </c>
      <c r="C3" s="68"/>
      <c r="D3" s="68"/>
      <c r="E3" s="68"/>
      <c r="F3" s="68"/>
      <c r="G3" s="68"/>
      <c r="H3" s="68"/>
    </row>
    <row r="4" spans="2:8" ht="15.75" customHeight="1" x14ac:dyDescent="0.25">
      <c r="B4" s="67" t="s">
        <v>72</v>
      </c>
      <c r="C4" s="68"/>
      <c r="D4" s="68"/>
      <c r="E4" s="68"/>
      <c r="F4" s="68"/>
      <c r="G4" s="68"/>
      <c r="H4" s="68"/>
    </row>
    <row r="5" spans="2:8" ht="15.75" x14ac:dyDescent="0.25">
      <c r="B5" s="67" t="s">
        <v>73</v>
      </c>
      <c r="C5" s="68"/>
      <c r="D5" s="68"/>
      <c r="E5" s="68"/>
      <c r="F5" s="68"/>
      <c r="G5" s="68"/>
      <c r="H5" s="68"/>
    </row>
    <row r="6" spans="2:8" ht="15.75" x14ac:dyDescent="0.25">
      <c r="B6" s="67" t="s">
        <v>74</v>
      </c>
      <c r="C6" s="68"/>
      <c r="D6" s="68"/>
      <c r="E6" s="68"/>
      <c r="F6" s="68"/>
      <c r="G6" s="68"/>
      <c r="H6" s="68"/>
    </row>
    <row r="7" spans="2:8" ht="15.75" x14ac:dyDescent="0.25">
      <c r="B7" s="67" t="s">
        <v>750</v>
      </c>
      <c r="C7" s="68"/>
      <c r="D7" s="68"/>
      <c r="E7" s="68"/>
      <c r="F7" s="68"/>
      <c r="G7" s="68"/>
      <c r="H7" s="68"/>
    </row>
    <row r="8" spans="2:8" ht="15.75" x14ac:dyDescent="0.25">
      <c r="B8" s="67" t="s">
        <v>835</v>
      </c>
      <c r="C8" s="68"/>
      <c r="D8" s="68"/>
      <c r="E8" s="68"/>
      <c r="F8" s="68"/>
      <c r="G8" s="68"/>
      <c r="H8" s="68"/>
    </row>
    <row r="9" spans="2:8" ht="15.75" x14ac:dyDescent="0.25">
      <c r="B9" s="67" t="s">
        <v>836</v>
      </c>
      <c r="C9" s="68"/>
      <c r="D9" s="68"/>
      <c r="E9" s="68"/>
      <c r="F9" s="68"/>
      <c r="G9" s="68"/>
      <c r="H9" s="68"/>
    </row>
    <row r="10" spans="2:8" ht="15.75" x14ac:dyDescent="0.25">
      <c r="B10" s="30"/>
      <c r="C10" s="30"/>
      <c r="D10" s="30"/>
      <c r="E10" s="30"/>
      <c r="F10" s="30"/>
      <c r="G10" s="30"/>
      <c r="H10" s="30"/>
    </row>
    <row r="11" spans="2:8" ht="21" customHeight="1" thickBot="1" x14ac:dyDescent="0.3">
      <c r="B11" s="168" t="s">
        <v>568</v>
      </c>
      <c r="C11" s="168"/>
      <c r="D11" s="168"/>
      <c r="E11" s="168"/>
      <c r="F11" s="168"/>
      <c r="G11" s="168"/>
      <c r="H11" s="168"/>
    </row>
    <row r="12" spans="2:8" x14ac:dyDescent="0.25">
      <c r="B12" s="28" t="s">
        <v>42</v>
      </c>
      <c r="C12" s="29" t="s">
        <v>43</v>
      </c>
      <c r="D12" s="53" t="s">
        <v>59</v>
      </c>
      <c r="E12" s="29" t="s">
        <v>40</v>
      </c>
      <c r="F12" s="29" t="s">
        <v>41</v>
      </c>
      <c r="G12" s="29" t="s">
        <v>569</v>
      </c>
      <c r="H12" s="26" t="s">
        <v>45</v>
      </c>
    </row>
    <row r="13" spans="2:8" x14ac:dyDescent="0.25">
      <c r="B13" s="54">
        <v>1</v>
      </c>
      <c r="C13" s="57" t="s">
        <v>162</v>
      </c>
      <c r="D13" s="87" t="s">
        <v>84</v>
      </c>
      <c r="E13" s="46" t="s">
        <v>111</v>
      </c>
      <c r="F13" s="58" t="s">
        <v>76</v>
      </c>
      <c r="G13" s="59" t="s">
        <v>573</v>
      </c>
      <c r="H13" s="56">
        <v>13000</v>
      </c>
    </row>
    <row r="14" spans="2:8" x14ac:dyDescent="0.25">
      <c r="B14" s="54">
        <v>2</v>
      </c>
      <c r="C14" s="57" t="s">
        <v>162</v>
      </c>
      <c r="D14" s="87" t="s">
        <v>85</v>
      </c>
      <c r="E14" s="46" t="s">
        <v>111</v>
      </c>
      <c r="F14" s="58" t="s">
        <v>76</v>
      </c>
      <c r="G14" s="59" t="s">
        <v>575</v>
      </c>
      <c r="H14" s="56">
        <v>13000</v>
      </c>
    </row>
    <row r="15" spans="2:8" x14ac:dyDescent="0.25">
      <c r="B15" s="54">
        <v>3</v>
      </c>
      <c r="C15" s="57" t="s">
        <v>162</v>
      </c>
      <c r="D15" s="87" t="s">
        <v>86</v>
      </c>
      <c r="E15" s="46" t="s">
        <v>112</v>
      </c>
      <c r="F15" s="58" t="s">
        <v>76</v>
      </c>
      <c r="G15" s="59" t="s">
        <v>579</v>
      </c>
      <c r="H15" s="56">
        <v>13000</v>
      </c>
    </row>
    <row r="16" spans="2:8" x14ac:dyDescent="0.25">
      <c r="B16" s="54">
        <v>4</v>
      </c>
      <c r="C16" s="57" t="s">
        <v>162</v>
      </c>
      <c r="D16" s="87" t="s">
        <v>87</v>
      </c>
      <c r="E16" s="46" t="s">
        <v>112</v>
      </c>
      <c r="F16" s="58" t="s">
        <v>76</v>
      </c>
      <c r="G16" s="59" t="s">
        <v>577</v>
      </c>
      <c r="H16" s="56">
        <v>13000</v>
      </c>
    </row>
    <row r="17" spans="2:8" x14ac:dyDescent="0.25">
      <c r="B17" s="54">
        <v>5</v>
      </c>
      <c r="C17" s="57" t="s">
        <v>162</v>
      </c>
      <c r="D17" s="87" t="s">
        <v>88</v>
      </c>
      <c r="E17" s="46" t="s">
        <v>113</v>
      </c>
      <c r="F17" s="58" t="s">
        <v>76</v>
      </c>
      <c r="G17" s="59" t="s">
        <v>581</v>
      </c>
      <c r="H17" s="56">
        <v>13000</v>
      </c>
    </row>
    <row r="18" spans="2:8" x14ac:dyDescent="0.25">
      <c r="B18" s="54">
        <v>6</v>
      </c>
      <c r="C18" s="57" t="s">
        <v>162</v>
      </c>
      <c r="D18" s="87" t="s">
        <v>89</v>
      </c>
      <c r="E18" s="46" t="s">
        <v>111</v>
      </c>
      <c r="F18" s="58" t="s">
        <v>76</v>
      </c>
      <c r="G18" s="59" t="s">
        <v>578</v>
      </c>
      <c r="H18" s="56">
        <v>13000</v>
      </c>
    </row>
    <row r="19" spans="2:8" x14ac:dyDescent="0.25">
      <c r="B19" s="54">
        <v>7</v>
      </c>
      <c r="C19" s="57" t="s">
        <v>162</v>
      </c>
      <c r="D19" s="87" t="s">
        <v>95</v>
      </c>
      <c r="E19" s="46" t="s">
        <v>118</v>
      </c>
      <c r="F19" s="58" t="s">
        <v>76</v>
      </c>
      <c r="G19" s="59" t="s">
        <v>572</v>
      </c>
      <c r="H19" s="56">
        <v>13000</v>
      </c>
    </row>
    <row r="20" spans="2:8" x14ac:dyDescent="0.25">
      <c r="B20" s="54">
        <v>8</v>
      </c>
      <c r="C20" s="57" t="s">
        <v>162</v>
      </c>
      <c r="D20" s="87" t="s">
        <v>96</v>
      </c>
      <c r="E20" s="46" t="s">
        <v>119</v>
      </c>
      <c r="F20" s="58" t="s">
        <v>76</v>
      </c>
      <c r="G20" s="59" t="s">
        <v>574</v>
      </c>
      <c r="H20" s="56">
        <v>13000</v>
      </c>
    </row>
    <row r="21" spans="2:8" x14ac:dyDescent="0.25">
      <c r="B21" s="54">
        <v>9</v>
      </c>
      <c r="C21" s="57" t="s">
        <v>162</v>
      </c>
      <c r="D21" s="87" t="s">
        <v>101</v>
      </c>
      <c r="E21" s="46" t="s">
        <v>115</v>
      </c>
      <c r="F21" s="58" t="s">
        <v>76</v>
      </c>
      <c r="G21" s="59" t="s">
        <v>580</v>
      </c>
      <c r="H21" s="56">
        <v>13000</v>
      </c>
    </row>
    <row r="22" spans="2:8" x14ac:dyDescent="0.25">
      <c r="B22" s="54">
        <v>10</v>
      </c>
      <c r="C22" s="57" t="s">
        <v>162</v>
      </c>
      <c r="D22" s="87" t="s">
        <v>104</v>
      </c>
      <c r="E22" s="46" t="s">
        <v>124</v>
      </c>
      <c r="F22" s="58" t="s">
        <v>76</v>
      </c>
      <c r="G22" s="59" t="s">
        <v>570</v>
      </c>
      <c r="H22" s="56">
        <v>13000</v>
      </c>
    </row>
    <row r="23" spans="2:8" x14ac:dyDescent="0.25">
      <c r="B23" s="54">
        <v>11</v>
      </c>
      <c r="C23" s="57" t="s">
        <v>162</v>
      </c>
      <c r="D23" s="87" t="s">
        <v>105</v>
      </c>
      <c r="E23" s="46" t="s">
        <v>125</v>
      </c>
      <c r="F23" s="58" t="s">
        <v>76</v>
      </c>
      <c r="G23" s="59" t="s">
        <v>571</v>
      </c>
      <c r="H23" s="56">
        <v>13000</v>
      </c>
    </row>
    <row r="24" spans="2:8" x14ac:dyDescent="0.25">
      <c r="B24" s="54">
        <v>12</v>
      </c>
      <c r="C24" s="57" t="s">
        <v>162</v>
      </c>
      <c r="D24" s="87" t="s">
        <v>108</v>
      </c>
      <c r="E24" s="46" t="s">
        <v>127</v>
      </c>
      <c r="F24" s="58" t="s">
        <v>76</v>
      </c>
      <c r="G24" s="59" t="s">
        <v>582</v>
      </c>
      <c r="H24" s="56">
        <v>9000</v>
      </c>
    </row>
    <row r="25" spans="2:8" x14ac:dyDescent="0.25">
      <c r="B25" s="54">
        <v>13</v>
      </c>
      <c r="C25" s="57" t="s">
        <v>162</v>
      </c>
      <c r="D25" s="87" t="s">
        <v>109</v>
      </c>
      <c r="E25" s="46" t="s">
        <v>125</v>
      </c>
      <c r="F25" s="58" t="s">
        <v>76</v>
      </c>
      <c r="G25" s="59" t="s">
        <v>576</v>
      </c>
      <c r="H25" s="56">
        <v>13000</v>
      </c>
    </row>
    <row r="26" spans="2:8" x14ac:dyDescent="0.25">
      <c r="B26" s="54">
        <v>14</v>
      </c>
      <c r="C26" s="57" t="s">
        <v>162</v>
      </c>
      <c r="D26" s="46" t="s">
        <v>583</v>
      </c>
      <c r="E26" s="46" t="s">
        <v>111</v>
      </c>
      <c r="F26" s="58" t="s">
        <v>76</v>
      </c>
      <c r="G26" s="59" t="s">
        <v>588</v>
      </c>
      <c r="H26" s="56">
        <v>13000</v>
      </c>
    </row>
    <row r="27" spans="2:8" x14ac:dyDescent="0.25">
      <c r="B27" s="54">
        <v>15</v>
      </c>
      <c r="C27" s="57" t="s">
        <v>162</v>
      </c>
      <c r="D27" s="46" t="s">
        <v>586</v>
      </c>
      <c r="E27" s="46" t="s">
        <v>125</v>
      </c>
      <c r="F27" s="58" t="s">
        <v>76</v>
      </c>
      <c r="G27" s="59" t="s">
        <v>589</v>
      </c>
      <c r="H27" s="56">
        <v>13000</v>
      </c>
    </row>
    <row r="28" spans="2:8" x14ac:dyDescent="0.25">
      <c r="B28" s="137">
        <v>19</v>
      </c>
      <c r="C28" s="57" t="s">
        <v>162</v>
      </c>
      <c r="D28" s="46" t="s">
        <v>768</v>
      </c>
      <c r="E28" s="46" t="s">
        <v>770</v>
      </c>
      <c r="F28" s="58" t="s">
        <v>76</v>
      </c>
      <c r="G28" s="59" t="s">
        <v>772</v>
      </c>
      <c r="H28" s="56">
        <v>13000</v>
      </c>
    </row>
    <row r="29" spans="2:8" x14ac:dyDescent="0.25">
      <c r="B29" s="137">
        <v>20</v>
      </c>
      <c r="C29" s="57" t="s">
        <v>162</v>
      </c>
      <c r="D29" s="46" t="s">
        <v>769</v>
      </c>
      <c r="E29" s="46" t="s">
        <v>771</v>
      </c>
      <c r="F29" s="58" t="s">
        <v>76</v>
      </c>
      <c r="G29" s="59" t="s">
        <v>773</v>
      </c>
      <c r="H29" s="56">
        <v>9000</v>
      </c>
    </row>
    <row r="30" spans="2:8" x14ac:dyDescent="0.25">
      <c r="B30" s="137">
        <v>21</v>
      </c>
      <c r="C30" s="57" t="s">
        <v>162</v>
      </c>
      <c r="D30" s="46" t="s">
        <v>775</v>
      </c>
      <c r="E30" s="46" t="s">
        <v>774</v>
      </c>
      <c r="F30" s="58" t="s">
        <v>76</v>
      </c>
      <c r="G30" s="59" t="s">
        <v>793</v>
      </c>
      <c r="H30" s="56">
        <v>13000</v>
      </c>
    </row>
    <row r="31" spans="2:8" ht="15.75" thickBot="1" x14ac:dyDescent="0.3">
      <c r="B31" s="55">
        <v>22</v>
      </c>
      <c r="C31" s="66" t="s">
        <v>162</v>
      </c>
      <c r="D31" s="66" t="s">
        <v>794</v>
      </c>
      <c r="E31" s="139" t="s">
        <v>792</v>
      </c>
      <c r="F31" s="63" t="s">
        <v>76</v>
      </c>
      <c r="G31" s="138" t="s">
        <v>795</v>
      </c>
      <c r="H31" s="64">
        <v>13000</v>
      </c>
    </row>
  </sheetData>
  <mergeCells count="2">
    <mergeCell ref="B2:H2"/>
    <mergeCell ref="B11:H11"/>
  </mergeCells>
  <printOptions horizontalCentered="1"/>
  <pageMargins left="0.19685039370078741" right="0.19685039370078741" top="0.39370078740157483" bottom="0.39370078740157483" header="0.31496062992125984" footer="0.31496062992125984"/>
  <pageSetup scale="90"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3"/>
  <sheetViews>
    <sheetView showGridLines="0" view="pageBreakPreview" topLeftCell="B1" zoomScale="80" zoomScaleNormal="90" zoomScaleSheetLayoutView="80" zoomScalePageLayoutView="70" workbookViewId="0">
      <selection activeCell="C16" sqref="C16:AC16"/>
    </sheetView>
  </sheetViews>
  <sheetFormatPr baseColWidth="10" defaultColWidth="11.42578125" defaultRowHeight="12.75" x14ac:dyDescent="0.2"/>
  <cols>
    <col min="1" max="1" width="8.42578125" style="78" hidden="1" customWidth="1"/>
    <col min="2" max="2" width="2.7109375" style="78" customWidth="1"/>
    <col min="3" max="3" width="12.28515625" style="78" customWidth="1"/>
    <col min="4" max="4" width="2.85546875" style="78" customWidth="1"/>
    <col min="5" max="5" width="5.5703125" style="78" customWidth="1"/>
    <col min="6" max="6" width="23" style="78" customWidth="1"/>
    <col min="7" max="7" width="22.140625" style="78" customWidth="1"/>
    <col min="8" max="8" width="12" style="78" bestFit="1" customWidth="1"/>
    <col min="9" max="9" width="7.7109375" style="78" customWidth="1"/>
    <col min="10" max="10" width="8.85546875" style="78" customWidth="1"/>
    <col min="11" max="14" width="4.28515625" style="78" customWidth="1"/>
    <col min="15" max="15" width="15.5703125" style="78" hidden="1" customWidth="1"/>
    <col min="16" max="19" width="4.28515625" style="78" customWidth="1"/>
    <col min="20" max="20" width="14.85546875" style="78" hidden="1" customWidth="1"/>
    <col min="21" max="24" width="4.28515625" style="78" customWidth="1"/>
    <col min="25" max="25" width="14.42578125" style="78" hidden="1" customWidth="1"/>
    <col min="26" max="26" width="10.5703125" style="78" customWidth="1"/>
    <col min="27" max="27" width="10.7109375" style="78" customWidth="1"/>
    <col min="28" max="28" width="15.28515625" style="78" customWidth="1"/>
    <col min="29" max="29" width="18.5703125" style="78" customWidth="1"/>
    <col min="30" max="30" width="27.140625" style="78" hidden="1" customWidth="1"/>
    <col min="31" max="32" width="13.5703125" style="78" bestFit="1" customWidth="1"/>
    <col min="33" max="16384" width="11.42578125" style="78"/>
  </cols>
  <sheetData>
    <row r="1" spans="1:30" ht="35.25" customHeight="1" x14ac:dyDescent="0.2">
      <c r="B1" s="213" t="s">
        <v>837</v>
      </c>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row>
    <row r="2" spans="1:30" s="80" customFormat="1" ht="16.5" customHeight="1" x14ac:dyDescent="0.2">
      <c r="A2" s="79"/>
      <c r="B2" s="214" t="s">
        <v>838</v>
      </c>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158"/>
    </row>
    <row r="3" spans="1:30" s="80" customFormat="1" ht="16.5" customHeight="1" x14ac:dyDescent="0.2">
      <c r="A3" s="79"/>
      <c r="B3" s="214" t="s">
        <v>181</v>
      </c>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158"/>
    </row>
    <row r="4" spans="1:30" s="79" customFormat="1" ht="19.5" customHeight="1" x14ac:dyDescent="0.2">
      <c r="B4" s="207" t="s">
        <v>182</v>
      </c>
      <c r="C4" s="207"/>
      <c r="D4" s="207"/>
      <c r="E4" s="215" t="s">
        <v>183</v>
      </c>
      <c r="F4" s="215"/>
      <c r="G4" s="215"/>
      <c r="H4" s="215"/>
      <c r="I4" s="215"/>
      <c r="J4" s="215"/>
      <c r="K4" s="215"/>
      <c r="L4" s="215"/>
      <c r="M4" s="215"/>
      <c r="N4" s="215"/>
      <c r="O4" s="215"/>
      <c r="P4" s="215"/>
      <c r="Q4" s="215"/>
      <c r="R4" s="215"/>
      <c r="S4" s="215"/>
      <c r="T4" s="215"/>
      <c r="U4" s="215"/>
      <c r="V4" s="215"/>
      <c r="W4" s="215"/>
      <c r="X4" s="215"/>
      <c r="Y4" s="215"/>
      <c r="Z4" s="215"/>
      <c r="AA4" s="215"/>
      <c r="AB4" s="215"/>
      <c r="AC4" s="215"/>
    </row>
    <row r="5" spans="1:30" s="79" customFormat="1" ht="21" customHeight="1" x14ac:dyDescent="0.2">
      <c r="B5" s="216" t="s">
        <v>184</v>
      </c>
      <c r="C5" s="216"/>
      <c r="D5" s="216"/>
      <c r="E5" s="212" t="s">
        <v>185</v>
      </c>
      <c r="F5" s="212"/>
      <c r="G5" s="212"/>
      <c r="H5" s="212"/>
      <c r="I5" s="212"/>
      <c r="J5" s="212"/>
      <c r="K5" s="212"/>
      <c r="L5" s="212"/>
      <c r="M5" s="212"/>
      <c r="N5" s="212"/>
      <c r="O5" s="212"/>
      <c r="P5" s="212"/>
      <c r="Q5" s="212"/>
      <c r="R5" s="212"/>
      <c r="S5" s="212"/>
      <c r="T5" s="212"/>
      <c r="U5" s="212"/>
      <c r="V5" s="212"/>
      <c r="W5" s="212"/>
      <c r="X5" s="212"/>
      <c r="Y5" s="212"/>
      <c r="Z5" s="212"/>
      <c r="AA5" s="212"/>
      <c r="AB5" s="212"/>
      <c r="AC5" s="212"/>
    </row>
    <row r="6" spans="1:30" s="79" customFormat="1" ht="14.25" customHeight="1" x14ac:dyDescent="0.2">
      <c r="B6" s="203" t="s">
        <v>186</v>
      </c>
      <c r="C6" s="203"/>
      <c r="D6" s="203"/>
      <c r="E6" s="204" t="s">
        <v>187</v>
      </c>
      <c r="F6" s="205"/>
      <c r="G6" s="205"/>
      <c r="H6" s="205"/>
      <c r="I6" s="205"/>
      <c r="J6" s="205"/>
      <c r="K6" s="205"/>
      <c r="L6" s="205"/>
      <c r="M6" s="205"/>
      <c r="N6" s="205"/>
      <c r="O6" s="205"/>
      <c r="P6" s="205"/>
      <c r="Q6" s="205"/>
      <c r="R6" s="205"/>
      <c r="S6" s="205"/>
      <c r="T6" s="205"/>
      <c r="U6" s="205"/>
      <c r="V6" s="205"/>
      <c r="W6" s="205"/>
      <c r="X6" s="205"/>
      <c r="Y6" s="205"/>
      <c r="Z6" s="205"/>
      <c r="AA6" s="205"/>
      <c r="AB6" s="205"/>
      <c r="AC6" s="206"/>
    </row>
    <row r="7" spans="1:30" s="79" customFormat="1" ht="291" customHeight="1" x14ac:dyDescent="0.2">
      <c r="B7" s="207" t="s">
        <v>188</v>
      </c>
      <c r="C7" s="207"/>
      <c r="D7" s="207"/>
      <c r="E7" s="208" t="s">
        <v>839</v>
      </c>
      <c r="F7" s="209"/>
      <c r="G7" s="209"/>
      <c r="H7" s="209"/>
      <c r="I7" s="209"/>
      <c r="J7" s="209"/>
      <c r="K7" s="209"/>
      <c r="L7" s="209"/>
      <c r="M7" s="209"/>
      <c r="N7" s="209"/>
      <c r="O7" s="209"/>
      <c r="P7" s="209"/>
      <c r="Q7" s="209"/>
      <c r="R7" s="209"/>
      <c r="S7" s="209"/>
      <c r="T7" s="209"/>
      <c r="U7" s="209"/>
      <c r="V7" s="209"/>
      <c r="W7" s="209"/>
      <c r="X7" s="209"/>
      <c r="Y7" s="209"/>
      <c r="Z7" s="209"/>
      <c r="AA7" s="209"/>
      <c r="AB7" s="209"/>
      <c r="AC7" s="210"/>
    </row>
    <row r="8" spans="1:30" ht="30" customHeight="1" x14ac:dyDescent="0.2">
      <c r="B8" s="211" t="s">
        <v>189</v>
      </c>
      <c r="C8" s="211"/>
      <c r="D8" s="211"/>
      <c r="E8" s="212" t="s">
        <v>190</v>
      </c>
      <c r="F8" s="212"/>
      <c r="G8" s="212"/>
      <c r="H8" s="212"/>
      <c r="I8" s="212"/>
      <c r="J8" s="212"/>
      <c r="K8" s="212"/>
      <c r="L8" s="212"/>
      <c r="M8" s="212"/>
      <c r="N8" s="212"/>
      <c r="O8" s="212"/>
      <c r="P8" s="212"/>
      <c r="Q8" s="212"/>
      <c r="R8" s="212"/>
      <c r="S8" s="212"/>
      <c r="T8" s="212"/>
      <c r="U8" s="212"/>
      <c r="V8" s="212"/>
      <c r="W8" s="212"/>
      <c r="X8" s="212"/>
      <c r="Y8" s="212"/>
      <c r="Z8" s="212"/>
      <c r="AA8" s="212"/>
      <c r="AB8" s="212"/>
      <c r="AC8" s="212"/>
    </row>
    <row r="9" spans="1:30" ht="20.25" customHeight="1" x14ac:dyDescent="0.2">
      <c r="B9" s="192" t="s">
        <v>840</v>
      </c>
      <c r="C9" s="192"/>
      <c r="D9" s="192"/>
      <c r="E9" s="192"/>
      <c r="F9" s="192"/>
      <c r="G9" s="192"/>
      <c r="H9" s="192"/>
      <c r="I9" s="192"/>
      <c r="J9" s="192"/>
      <c r="K9" s="192"/>
      <c r="L9" s="192"/>
      <c r="M9" s="192"/>
      <c r="N9" s="192"/>
      <c r="O9" s="192"/>
      <c r="P9" s="192"/>
      <c r="Q9" s="192"/>
      <c r="R9" s="192"/>
      <c r="S9" s="192"/>
      <c r="T9" s="192"/>
      <c r="U9" s="192"/>
      <c r="V9" s="192"/>
      <c r="W9" s="192"/>
      <c r="X9" s="192"/>
      <c r="Y9" s="192"/>
      <c r="Z9" s="192"/>
      <c r="AA9" s="192"/>
      <c r="AB9" s="192"/>
      <c r="AC9" s="192"/>
    </row>
    <row r="10" spans="1:30" s="81" customFormat="1" ht="18" customHeight="1" x14ac:dyDescent="0.2">
      <c r="B10" s="193" t="s">
        <v>191</v>
      </c>
      <c r="C10" s="193"/>
      <c r="D10" s="193"/>
      <c r="E10" s="193"/>
      <c r="F10" s="194" t="s">
        <v>192</v>
      </c>
      <c r="G10" s="195"/>
      <c r="H10" s="195"/>
      <c r="I10" s="195"/>
      <c r="J10" s="195"/>
      <c r="K10" s="195"/>
      <c r="L10" s="195"/>
      <c r="M10" s="195"/>
      <c r="N10" s="195"/>
      <c r="O10" s="195"/>
      <c r="P10" s="195"/>
      <c r="Q10" s="195"/>
      <c r="R10" s="195"/>
      <c r="S10" s="195"/>
      <c r="T10" s="195"/>
      <c r="U10" s="195"/>
      <c r="V10" s="195"/>
      <c r="W10" s="195"/>
      <c r="X10" s="195"/>
      <c r="Y10" s="195"/>
      <c r="Z10" s="195"/>
      <c r="AA10" s="195"/>
      <c r="AB10" s="195"/>
      <c r="AC10" s="196"/>
    </row>
    <row r="11" spans="1:30" s="81" customFormat="1" ht="36.75" customHeight="1" x14ac:dyDescent="0.2">
      <c r="B11" s="193" t="s">
        <v>193</v>
      </c>
      <c r="C11" s="193"/>
      <c r="D11" s="193"/>
      <c r="E11" s="193"/>
      <c r="F11" s="197" t="s">
        <v>194</v>
      </c>
      <c r="G11" s="198"/>
      <c r="H11" s="198"/>
      <c r="I11" s="198"/>
      <c r="J11" s="198"/>
      <c r="K11" s="198"/>
      <c r="L11" s="198"/>
      <c r="M11" s="198"/>
      <c r="N11" s="198"/>
      <c r="O11" s="198"/>
      <c r="P11" s="198"/>
      <c r="Q11" s="198"/>
      <c r="R11" s="198"/>
      <c r="S11" s="198"/>
      <c r="T11" s="198"/>
      <c r="U11" s="198"/>
      <c r="V11" s="198"/>
      <c r="W11" s="198"/>
      <c r="X11" s="198"/>
      <c r="Y11" s="198"/>
      <c r="Z11" s="198"/>
      <c r="AA11" s="198"/>
      <c r="AB11" s="198"/>
      <c r="AC11" s="199"/>
    </row>
    <row r="12" spans="1:30" s="81" customFormat="1" ht="15.75" customHeight="1" x14ac:dyDescent="0.2">
      <c r="B12" s="200" t="s">
        <v>195</v>
      </c>
      <c r="C12" s="201"/>
      <c r="D12" s="201"/>
      <c r="E12" s="202"/>
      <c r="F12" s="194" t="s">
        <v>196</v>
      </c>
      <c r="G12" s="195"/>
      <c r="H12" s="195"/>
      <c r="I12" s="195"/>
      <c r="J12" s="195"/>
      <c r="K12" s="195"/>
      <c r="L12" s="195"/>
      <c r="M12" s="195"/>
      <c r="N12" s="195"/>
      <c r="O12" s="195"/>
      <c r="P12" s="195"/>
      <c r="Q12" s="195"/>
      <c r="R12" s="195"/>
      <c r="S12" s="195"/>
      <c r="T12" s="195"/>
      <c r="U12" s="195"/>
      <c r="V12" s="195"/>
      <c r="W12" s="195"/>
      <c r="X12" s="195"/>
      <c r="Y12" s="195"/>
      <c r="Z12" s="195"/>
      <c r="AA12" s="195"/>
      <c r="AB12" s="195"/>
      <c r="AC12" s="196"/>
    </row>
    <row r="13" spans="1:30" s="81" customFormat="1" ht="19.5" customHeight="1" x14ac:dyDescent="0.2">
      <c r="B13" s="182" t="s">
        <v>197</v>
      </c>
      <c r="C13" s="183"/>
      <c r="D13" s="183"/>
      <c r="E13" s="183"/>
      <c r="F13" s="183"/>
      <c r="G13" s="183"/>
      <c r="H13" s="183"/>
      <c r="I13" s="183"/>
      <c r="J13" s="183"/>
      <c r="K13" s="183"/>
      <c r="L13" s="183"/>
      <c r="M13" s="183"/>
      <c r="N13" s="183"/>
      <c r="O13" s="183"/>
      <c r="P13" s="183"/>
      <c r="Q13" s="183"/>
      <c r="R13" s="183"/>
      <c r="S13" s="183"/>
      <c r="T13" s="183"/>
      <c r="U13" s="183"/>
      <c r="V13" s="183"/>
      <c r="W13" s="183"/>
      <c r="X13" s="183"/>
      <c r="Y13" s="183"/>
      <c r="Z13" s="183"/>
      <c r="AA13" s="183"/>
      <c r="AB13" s="183"/>
      <c r="AC13" s="159"/>
    </row>
    <row r="14" spans="1:30" s="81" customFormat="1" ht="18" customHeight="1" x14ac:dyDescent="0.2">
      <c r="B14" s="184" t="s">
        <v>198</v>
      </c>
      <c r="C14" s="184"/>
      <c r="D14" s="184"/>
      <c r="E14" s="184"/>
      <c r="F14" s="185" t="s">
        <v>199</v>
      </c>
      <c r="G14" s="186"/>
      <c r="H14" s="186"/>
      <c r="I14" s="186"/>
      <c r="J14" s="186"/>
      <c r="K14" s="186"/>
      <c r="L14" s="186"/>
      <c r="M14" s="186"/>
      <c r="N14" s="186"/>
      <c r="O14" s="186"/>
      <c r="P14" s="186"/>
      <c r="Q14" s="186"/>
      <c r="R14" s="186"/>
      <c r="S14" s="186"/>
      <c r="T14" s="186"/>
      <c r="U14" s="186"/>
      <c r="V14" s="186"/>
      <c r="W14" s="186"/>
      <c r="X14" s="186"/>
      <c r="Y14" s="186"/>
      <c r="Z14" s="186"/>
      <c r="AA14" s="186"/>
      <c r="AB14" s="186"/>
      <c r="AC14" s="187"/>
    </row>
    <row r="15" spans="1:30" s="81" customFormat="1" ht="17.25" customHeight="1" x14ac:dyDescent="0.2">
      <c r="B15" s="188" t="s">
        <v>200</v>
      </c>
      <c r="C15" s="188"/>
      <c r="D15" s="188"/>
      <c r="E15" s="188"/>
      <c r="F15" s="185" t="s">
        <v>201</v>
      </c>
      <c r="G15" s="186"/>
      <c r="H15" s="186"/>
      <c r="I15" s="186"/>
      <c r="J15" s="186"/>
      <c r="K15" s="186"/>
      <c r="L15" s="186"/>
      <c r="M15" s="186"/>
      <c r="N15" s="186"/>
      <c r="O15" s="186"/>
      <c r="P15" s="186"/>
      <c r="Q15" s="186"/>
      <c r="R15" s="186"/>
      <c r="S15" s="186"/>
      <c r="T15" s="186"/>
      <c r="U15" s="186"/>
      <c r="V15" s="186"/>
      <c r="W15" s="186"/>
      <c r="X15" s="186"/>
      <c r="Y15" s="186"/>
      <c r="Z15" s="186"/>
      <c r="AA15" s="186"/>
      <c r="AB15" s="186"/>
      <c r="AC15" s="187"/>
    </row>
    <row r="16" spans="1:30" ht="21" customHeight="1" x14ac:dyDescent="0.2">
      <c r="B16" s="88"/>
      <c r="C16" s="189" t="s">
        <v>841</v>
      </c>
      <c r="D16" s="190"/>
      <c r="E16" s="190"/>
      <c r="F16" s="190"/>
      <c r="G16" s="190"/>
      <c r="H16" s="190"/>
      <c r="I16" s="190"/>
      <c r="J16" s="190"/>
      <c r="K16" s="190"/>
      <c r="L16" s="190"/>
      <c r="M16" s="190"/>
      <c r="N16" s="190"/>
      <c r="O16" s="190"/>
      <c r="P16" s="190"/>
      <c r="Q16" s="190"/>
      <c r="R16" s="190"/>
      <c r="S16" s="190"/>
      <c r="T16" s="190"/>
      <c r="U16" s="190"/>
      <c r="V16" s="190"/>
      <c r="W16" s="190"/>
      <c r="X16" s="190"/>
      <c r="Y16" s="190"/>
      <c r="Z16" s="190"/>
      <c r="AA16" s="190"/>
      <c r="AB16" s="190"/>
      <c r="AC16" s="191"/>
    </row>
    <row r="17" spans="2:30" ht="66" customHeight="1" x14ac:dyDescent="0.2">
      <c r="B17" s="82" t="s">
        <v>39</v>
      </c>
      <c r="C17" s="176" t="s">
        <v>202</v>
      </c>
      <c r="D17" s="177"/>
      <c r="E17" s="178"/>
      <c r="F17" s="83" t="s">
        <v>203</v>
      </c>
      <c r="G17" s="84" t="s">
        <v>204</v>
      </c>
      <c r="H17" s="85" t="s">
        <v>205</v>
      </c>
      <c r="I17" s="86" t="s">
        <v>206</v>
      </c>
      <c r="J17" s="86" t="s">
        <v>207</v>
      </c>
      <c r="K17" s="160" t="s">
        <v>208</v>
      </c>
      <c r="L17" s="89" t="s">
        <v>209</v>
      </c>
      <c r="M17" s="89" t="s">
        <v>210</v>
      </c>
      <c r="N17" s="89" t="s">
        <v>211</v>
      </c>
      <c r="O17" s="90" t="s">
        <v>212</v>
      </c>
      <c r="P17" s="161" t="s">
        <v>213</v>
      </c>
      <c r="Q17" s="161" t="s">
        <v>214</v>
      </c>
      <c r="R17" s="161" t="s">
        <v>215</v>
      </c>
      <c r="S17" s="161" t="s">
        <v>216</v>
      </c>
      <c r="T17" s="90" t="s">
        <v>217</v>
      </c>
      <c r="U17" s="161" t="s">
        <v>218</v>
      </c>
      <c r="V17" s="161" t="s">
        <v>219</v>
      </c>
      <c r="W17" s="161" t="s">
        <v>220</v>
      </c>
      <c r="X17" s="161" t="s">
        <v>221</v>
      </c>
      <c r="Y17" s="90" t="s">
        <v>222</v>
      </c>
      <c r="Z17" s="91" t="s">
        <v>223</v>
      </c>
      <c r="AA17" s="91" t="s">
        <v>224</v>
      </c>
      <c r="AB17" s="92" t="s">
        <v>842</v>
      </c>
      <c r="AC17" s="91" t="s">
        <v>843</v>
      </c>
    </row>
    <row r="18" spans="2:30" ht="94.5" customHeight="1" x14ac:dyDescent="0.2">
      <c r="B18" s="93">
        <v>2</v>
      </c>
      <c r="C18" s="179" t="s">
        <v>844</v>
      </c>
      <c r="D18" s="180"/>
      <c r="E18" s="181"/>
      <c r="F18" s="94"/>
      <c r="G18" s="95"/>
      <c r="H18" s="96" t="s">
        <v>225</v>
      </c>
      <c r="I18" s="97">
        <f>SUM(I19:I21)</f>
        <v>433</v>
      </c>
      <c r="J18" s="97">
        <f>SUM(J19:J21)</f>
        <v>433</v>
      </c>
      <c r="K18" s="105">
        <f>+K19+K20+K21</f>
        <v>27</v>
      </c>
      <c r="L18" s="97">
        <f>+L19+L20+L21</f>
        <v>0</v>
      </c>
      <c r="M18" s="97">
        <f>SUM(M19:M21)</f>
        <v>0</v>
      </c>
      <c r="N18" s="97">
        <f>+N19+N20+N21</f>
        <v>0</v>
      </c>
      <c r="O18" s="98">
        <f t="shared" ref="O18:T18" si="0">SUM(O19:O21)</f>
        <v>27</v>
      </c>
      <c r="P18" s="97">
        <f t="shared" si="0"/>
        <v>0</v>
      </c>
      <c r="Q18" s="97">
        <f t="shared" si="0"/>
        <v>0</v>
      </c>
      <c r="R18" s="97">
        <f t="shared" si="0"/>
        <v>0</v>
      </c>
      <c r="S18" s="97">
        <f t="shared" si="0"/>
        <v>0</v>
      </c>
      <c r="T18" s="98">
        <f t="shared" si="0"/>
        <v>0</v>
      </c>
      <c r="U18" s="97">
        <f>+U19+U20+U21</f>
        <v>0</v>
      </c>
      <c r="V18" s="97">
        <f t="shared" ref="V18:X18" si="1">+V19+V20+V21</f>
        <v>0</v>
      </c>
      <c r="W18" s="97">
        <f t="shared" si="1"/>
        <v>0</v>
      </c>
      <c r="X18" s="97">
        <f t="shared" si="1"/>
        <v>0</v>
      </c>
      <c r="Y18" s="98">
        <f>SUM(Y19:Y21)</f>
        <v>0</v>
      </c>
      <c r="Z18" s="98">
        <f t="shared" ref="Z18:Z33" si="2">SUM(O18+T18+Y18)</f>
        <v>27</v>
      </c>
      <c r="AA18" s="99">
        <f t="shared" ref="AA18:AA33" si="3">SUM(Z18/J18)</f>
        <v>6.2355658198614321E-2</v>
      </c>
      <c r="AB18" s="100">
        <v>11038406</v>
      </c>
      <c r="AC18" s="101" t="s">
        <v>226</v>
      </c>
      <c r="AD18" s="162">
        <f>31+31+31+31</f>
        <v>124</v>
      </c>
    </row>
    <row r="19" spans="2:30" ht="66.75" customHeight="1" x14ac:dyDescent="0.2">
      <c r="B19" s="102"/>
      <c r="C19" s="172"/>
      <c r="D19" s="173"/>
      <c r="E19" s="174"/>
      <c r="F19" s="103" t="s">
        <v>845</v>
      </c>
      <c r="G19" s="95"/>
      <c r="H19" s="96" t="s">
        <v>225</v>
      </c>
      <c r="I19" s="97">
        <v>23</v>
      </c>
      <c r="J19" s="97">
        <v>23</v>
      </c>
      <c r="K19" s="105">
        <v>1</v>
      </c>
      <c r="L19" s="97"/>
      <c r="M19" s="97"/>
      <c r="N19" s="97"/>
      <c r="O19" s="98">
        <f t="shared" ref="O19:O22" si="4">SUM(K19:N19)</f>
        <v>1</v>
      </c>
      <c r="P19" s="98"/>
      <c r="Q19" s="97"/>
      <c r="R19" s="97"/>
      <c r="S19" s="97"/>
      <c r="T19" s="98">
        <f t="shared" ref="T19:T33" si="5">SUM(P19:S19)</f>
        <v>0</v>
      </c>
      <c r="U19" s="97"/>
      <c r="V19" s="97"/>
      <c r="W19" s="97"/>
      <c r="X19" s="97"/>
      <c r="Y19" s="98">
        <f t="shared" ref="Y19:Y33" si="6">SUM(U19:X19)</f>
        <v>0</v>
      </c>
      <c r="Z19" s="98">
        <f t="shared" si="2"/>
        <v>1</v>
      </c>
      <c r="AA19" s="99">
        <f t="shared" si="3"/>
        <v>4.3478260869565216E-2</v>
      </c>
      <c r="AB19" s="100"/>
      <c r="AC19" s="106" t="s">
        <v>227</v>
      </c>
      <c r="AD19" s="162">
        <v>0</v>
      </c>
    </row>
    <row r="20" spans="2:30" ht="57.75" customHeight="1" x14ac:dyDescent="0.2">
      <c r="B20" s="94"/>
      <c r="C20" s="172"/>
      <c r="D20" s="173"/>
      <c r="E20" s="174"/>
      <c r="F20" s="103" t="s">
        <v>846</v>
      </c>
      <c r="G20" s="95"/>
      <c r="H20" s="96" t="s">
        <v>225</v>
      </c>
      <c r="I20" s="97">
        <v>350</v>
      </c>
      <c r="J20" s="97">
        <v>350</v>
      </c>
      <c r="K20" s="105">
        <f>16+2+8</f>
        <v>26</v>
      </c>
      <c r="L20" s="97"/>
      <c r="M20" s="97"/>
      <c r="N20" s="97"/>
      <c r="O20" s="98">
        <f t="shared" si="4"/>
        <v>26</v>
      </c>
      <c r="P20" s="98"/>
      <c r="Q20" s="97"/>
      <c r="R20" s="97"/>
      <c r="S20" s="97"/>
      <c r="T20" s="98">
        <f t="shared" si="5"/>
        <v>0</v>
      </c>
      <c r="U20" s="97"/>
      <c r="V20" s="97"/>
      <c r="W20" s="97"/>
      <c r="X20" s="97"/>
      <c r="Y20" s="98">
        <f t="shared" si="6"/>
        <v>0</v>
      </c>
      <c r="Z20" s="98">
        <f t="shared" si="2"/>
        <v>26</v>
      </c>
      <c r="AA20" s="99">
        <f t="shared" si="3"/>
        <v>7.4285714285714288E-2</v>
      </c>
      <c r="AB20" s="100"/>
      <c r="AC20" s="106" t="s">
        <v>228</v>
      </c>
      <c r="AD20" s="162">
        <f>21+21+21+21</f>
        <v>84</v>
      </c>
    </row>
    <row r="21" spans="2:30" ht="66.75" customHeight="1" x14ac:dyDescent="0.2">
      <c r="B21" s="102"/>
      <c r="C21" s="172"/>
      <c r="D21" s="173"/>
      <c r="E21" s="174"/>
      <c r="F21" s="103" t="s">
        <v>847</v>
      </c>
      <c r="G21" s="95"/>
      <c r="H21" s="96" t="s">
        <v>225</v>
      </c>
      <c r="I21" s="97">
        <v>60</v>
      </c>
      <c r="J21" s="97">
        <v>60</v>
      </c>
      <c r="K21" s="105">
        <v>0</v>
      </c>
      <c r="L21" s="97"/>
      <c r="M21" s="97"/>
      <c r="N21" s="97"/>
      <c r="O21" s="98">
        <f t="shared" si="4"/>
        <v>0</v>
      </c>
      <c r="P21" s="98"/>
      <c r="Q21" s="97"/>
      <c r="R21" s="97"/>
      <c r="S21" s="97"/>
      <c r="T21" s="98">
        <f t="shared" si="5"/>
        <v>0</v>
      </c>
      <c r="U21" s="97"/>
      <c r="V21" s="97"/>
      <c r="W21" s="97"/>
      <c r="X21" s="97"/>
      <c r="Y21" s="98">
        <f t="shared" si="6"/>
        <v>0</v>
      </c>
      <c r="Z21" s="98">
        <f t="shared" si="2"/>
        <v>0</v>
      </c>
      <c r="AA21" s="99">
        <f t="shared" si="3"/>
        <v>0</v>
      </c>
      <c r="AB21" s="100"/>
      <c r="AC21" s="106" t="s">
        <v>229</v>
      </c>
      <c r="AD21" s="162">
        <f>10+10+10+10</f>
        <v>40</v>
      </c>
    </row>
    <row r="22" spans="2:30" ht="118.5" customHeight="1" x14ac:dyDescent="0.2">
      <c r="B22" s="94"/>
      <c r="C22" s="172"/>
      <c r="D22" s="173"/>
      <c r="E22" s="174"/>
      <c r="F22" s="104"/>
      <c r="G22" s="103" t="s">
        <v>848</v>
      </c>
      <c r="H22" s="107" t="s">
        <v>230</v>
      </c>
      <c r="I22" s="108">
        <v>48</v>
      </c>
      <c r="J22" s="108">
        <v>48</v>
      </c>
      <c r="K22" s="109">
        <v>6</v>
      </c>
      <c r="L22" s="108"/>
      <c r="M22" s="108"/>
      <c r="N22" s="108"/>
      <c r="O22" s="110">
        <f t="shared" si="4"/>
        <v>6</v>
      </c>
      <c r="P22" s="110"/>
      <c r="Q22" s="108"/>
      <c r="R22" s="108"/>
      <c r="S22" s="108"/>
      <c r="T22" s="110">
        <f t="shared" si="5"/>
        <v>0</v>
      </c>
      <c r="U22" s="108"/>
      <c r="V22" s="108"/>
      <c r="W22" s="108"/>
      <c r="X22" s="108"/>
      <c r="Y22" s="110">
        <f t="shared" si="6"/>
        <v>0</v>
      </c>
      <c r="Z22" s="110">
        <f t="shared" si="2"/>
        <v>6</v>
      </c>
      <c r="AA22" s="111">
        <f t="shared" si="3"/>
        <v>0.125</v>
      </c>
      <c r="AB22" s="112"/>
      <c r="AC22" s="100" t="s">
        <v>231</v>
      </c>
    </row>
    <row r="23" spans="2:30" ht="28.5" customHeight="1" x14ac:dyDescent="0.2">
      <c r="B23" s="94"/>
      <c r="C23" s="172"/>
      <c r="D23" s="173"/>
      <c r="E23" s="174"/>
      <c r="F23" s="104"/>
      <c r="G23" s="113" t="s">
        <v>232</v>
      </c>
      <c r="H23" s="114" t="s">
        <v>233</v>
      </c>
      <c r="I23" s="108">
        <v>300</v>
      </c>
      <c r="J23" s="108">
        <v>300</v>
      </c>
      <c r="K23" s="109">
        <v>11</v>
      </c>
      <c r="L23" s="108"/>
      <c r="M23" s="108"/>
      <c r="N23" s="108"/>
      <c r="O23" s="110">
        <f t="shared" ref="O23:O33" si="7">SUM(K23:N23)</f>
        <v>11</v>
      </c>
      <c r="P23" s="110"/>
      <c r="Q23" s="108"/>
      <c r="R23" s="108"/>
      <c r="S23" s="108"/>
      <c r="T23" s="110">
        <f t="shared" si="5"/>
        <v>0</v>
      </c>
      <c r="U23" s="108"/>
      <c r="V23" s="108"/>
      <c r="W23" s="108"/>
      <c r="X23" s="108"/>
      <c r="Y23" s="110">
        <f t="shared" si="6"/>
        <v>0</v>
      </c>
      <c r="Z23" s="110">
        <f t="shared" si="2"/>
        <v>11</v>
      </c>
      <c r="AA23" s="111">
        <f t="shared" si="3"/>
        <v>3.6666666666666667E-2</v>
      </c>
      <c r="AB23" s="112"/>
      <c r="AC23" s="100" t="s">
        <v>229</v>
      </c>
    </row>
    <row r="24" spans="2:30" ht="21.75" customHeight="1" x14ac:dyDescent="0.2">
      <c r="B24" s="94"/>
      <c r="C24" s="172"/>
      <c r="D24" s="173"/>
      <c r="E24" s="174"/>
      <c r="F24" s="104"/>
      <c r="G24" s="113" t="s">
        <v>234</v>
      </c>
      <c r="H24" s="115" t="s">
        <v>225</v>
      </c>
      <c r="I24" s="116">
        <v>1000</v>
      </c>
      <c r="J24" s="116">
        <v>1000</v>
      </c>
      <c r="K24" s="109">
        <v>6</v>
      </c>
      <c r="L24" s="108"/>
      <c r="M24" s="108"/>
      <c r="N24" s="108"/>
      <c r="O24" s="110">
        <f t="shared" si="7"/>
        <v>6</v>
      </c>
      <c r="P24" s="110"/>
      <c r="Q24" s="108"/>
      <c r="R24" s="108"/>
      <c r="S24" s="108"/>
      <c r="T24" s="110">
        <f t="shared" si="5"/>
        <v>0</v>
      </c>
      <c r="U24" s="108"/>
      <c r="V24" s="108"/>
      <c r="W24" s="108"/>
      <c r="X24" s="108"/>
      <c r="Y24" s="110">
        <f t="shared" si="6"/>
        <v>0</v>
      </c>
      <c r="Z24" s="110">
        <f t="shared" si="2"/>
        <v>6</v>
      </c>
      <c r="AA24" s="111">
        <f t="shared" si="3"/>
        <v>6.0000000000000001E-3</v>
      </c>
      <c r="AB24" s="112"/>
      <c r="AC24" s="100" t="s">
        <v>229</v>
      </c>
    </row>
    <row r="25" spans="2:30" ht="103.5" customHeight="1" x14ac:dyDescent="0.2">
      <c r="B25" s="94"/>
      <c r="C25" s="172"/>
      <c r="D25" s="173"/>
      <c r="E25" s="174"/>
      <c r="F25" s="104"/>
      <c r="G25" s="113" t="s">
        <v>235</v>
      </c>
      <c r="H25" s="115" t="s">
        <v>225</v>
      </c>
      <c r="I25" s="108">
        <v>35</v>
      </c>
      <c r="J25" s="108">
        <v>35</v>
      </c>
      <c r="K25" s="109">
        <v>3</v>
      </c>
      <c r="L25" s="108"/>
      <c r="M25" s="108"/>
      <c r="N25" s="108"/>
      <c r="O25" s="110">
        <f t="shared" si="7"/>
        <v>3</v>
      </c>
      <c r="P25" s="110"/>
      <c r="Q25" s="108"/>
      <c r="R25" s="108"/>
      <c r="S25" s="108"/>
      <c r="T25" s="110">
        <f t="shared" si="5"/>
        <v>0</v>
      </c>
      <c r="U25" s="108"/>
      <c r="V25" s="108"/>
      <c r="W25" s="108"/>
      <c r="X25" s="108"/>
      <c r="Y25" s="110">
        <f t="shared" si="6"/>
        <v>0</v>
      </c>
      <c r="Z25" s="110">
        <f t="shared" si="2"/>
        <v>3</v>
      </c>
      <c r="AA25" s="117">
        <f t="shared" si="3"/>
        <v>8.5714285714285715E-2</v>
      </c>
      <c r="AB25" s="112"/>
      <c r="AC25" s="100" t="s">
        <v>227</v>
      </c>
    </row>
    <row r="26" spans="2:30" ht="40.5" customHeight="1" x14ac:dyDescent="0.2">
      <c r="B26" s="94"/>
      <c r="C26" s="172"/>
      <c r="D26" s="173"/>
      <c r="E26" s="174"/>
      <c r="F26" s="104"/>
      <c r="G26" s="113" t="s">
        <v>236</v>
      </c>
      <c r="H26" s="115" t="s">
        <v>225</v>
      </c>
      <c r="I26" s="108">
        <v>500</v>
      </c>
      <c r="J26" s="108">
        <v>500</v>
      </c>
      <c r="K26" s="109">
        <v>33</v>
      </c>
      <c r="L26" s="108"/>
      <c r="M26" s="108"/>
      <c r="N26" s="108"/>
      <c r="O26" s="110">
        <f t="shared" si="7"/>
        <v>33</v>
      </c>
      <c r="P26" s="110"/>
      <c r="Q26" s="108"/>
      <c r="R26" s="108"/>
      <c r="S26" s="108"/>
      <c r="T26" s="110">
        <f t="shared" si="5"/>
        <v>0</v>
      </c>
      <c r="U26" s="108"/>
      <c r="V26" s="108"/>
      <c r="W26" s="108"/>
      <c r="X26" s="108"/>
      <c r="Y26" s="110">
        <f t="shared" si="6"/>
        <v>0</v>
      </c>
      <c r="Z26" s="110">
        <f t="shared" si="2"/>
        <v>33</v>
      </c>
      <c r="AA26" s="111">
        <f t="shared" si="3"/>
        <v>6.6000000000000003E-2</v>
      </c>
      <c r="AB26" s="112"/>
      <c r="AC26" s="100" t="s">
        <v>227</v>
      </c>
    </row>
    <row r="27" spans="2:30" ht="27.75" customHeight="1" x14ac:dyDescent="0.2">
      <c r="B27" s="94"/>
      <c r="C27" s="172"/>
      <c r="D27" s="173"/>
      <c r="E27" s="174"/>
      <c r="F27" s="104"/>
      <c r="G27" s="113" t="s">
        <v>237</v>
      </c>
      <c r="H27" s="115" t="s">
        <v>225</v>
      </c>
      <c r="I27" s="116">
        <v>1050</v>
      </c>
      <c r="J27" s="116">
        <v>1050</v>
      </c>
      <c r="K27" s="109">
        <f>173+8+8</f>
        <v>189</v>
      </c>
      <c r="L27" s="108"/>
      <c r="M27" s="108"/>
      <c r="N27" s="108"/>
      <c r="O27" s="110">
        <f t="shared" si="7"/>
        <v>189</v>
      </c>
      <c r="P27" s="110"/>
      <c r="Q27" s="108"/>
      <c r="R27" s="108"/>
      <c r="S27" s="108"/>
      <c r="T27" s="110">
        <f t="shared" si="5"/>
        <v>0</v>
      </c>
      <c r="U27" s="108"/>
      <c r="V27" s="108"/>
      <c r="W27" s="108"/>
      <c r="X27" s="108"/>
      <c r="Y27" s="110">
        <f t="shared" si="6"/>
        <v>0</v>
      </c>
      <c r="Z27" s="110">
        <f t="shared" si="2"/>
        <v>189</v>
      </c>
      <c r="AA27" s="111">
        <f t="shared" si="3"/>
        <v>0.18</v>
      </c>
      <c r="AB27" s="112"/>
      <c r="AC27" s="100" t="s">
        <v>228</v>
      </c>
    </row>
    <row r="28" spans="2:30" ht="28.5" customHeight="1" x14ac:dyDescent="0.2">
      <c r="B28" s="94"/>
      <c r="C28" s="172"/>
      <c r="D28" s="173"/>
      <c r="E28" s="174"/>
      <c r="F28" s="104"/>
      <c r="G28" s="163" t="s">
        <v>849</v>
      </c>
      <c r="H28" s="115" t="s">
        <v>225</v>
      </c>
      <c r="I28" s="116">
        <v>3000</v>
      </c>
      <c r="J28" s="116">
        <v>3000</v>
      </c>
      <c r="K28" s="109">
        <f>211+6</f>
        <v>217</v>
      </c>
      <c r="L28" s="108"/>
      <c r="M28" s="108"/>
      <c r="N28" s="108"/>
      <c r="O28" s="110">
        <f t="shared" si="7"/>
        <v>217</v>
      </c>
      <c r="P28" s="110"/>
      <c r="Q28" s="108"/>
      <c r="R28" s="108"/>
      <c r="S28" s="108"/>
      <c r="T28" s="110">
        <f t="shared" si="5"/>
        <v>0</v>
      </c>
      <c r="U28" s="108"/>
      <c r="V28" s="108"/>
      <c r="W28" s="108"/>
      <c r="X28" s="108"/>
      <c r="Y28" s="110">
        <f t="shared" si="6"/>
        <v>0</v>
      </c>
      <c r="Z28" s="110">
        <f t="shared" si="2"/>
        <v>217</v>
      </c>
      <c r="AA28" s="111">
        <f t="shared" si="3"/>
        <v>7.2333333333333333E-2</v>
      </c>
      <c r="AB28" s="112"/>
      <c r="AC28" s="100" t="s">
        <v>228</v>
      </c>
    </row>
    <row r="29" spans="2:30" ht="57.75" customHeight="1" x14ac:dyDescent="0.2">
      <c r="B29" s="94"/>
      <c r="C29" s="172"/>
      <c r="D29" s="173"/>
      <c r="E29" s="174"/>
      <c r="F29" s="104"/>
      <c r="G29" s="113" t="s">
        <v>238</v>
      </c>
      <c r="H29" s="115" t="s">
        <v>233</v>
      </c>
      <c r="I29" s="108">
        <v>12</v>
      </c>
      <c r="J29" s="108">
        <v>12</v>
      </c>
      <c r="K29" s="109">
        <v>1</v>
      </c>
      <c r="L29" s="108"/>
      <c r="M29" s="108"/>
      <c r="N29" s="108"/>
      <c r="O29" s="110">
        <f t="shared" si="7"/>
        <v>1</v>
      </c>
      <c r="P29" s="110"/>
      <c r="Q29" s="108"/>
      <c r="R29" s="108"/>
      <c r="S29" s="108"/>
      <c r="T29" s="110">
        <f t="shared" si="5"/>
        <v>0</v>
      </c>
      <c r="U29" s="108"/>
      <c r="V29" s="108"/>
      <c r="W29" s="108"/>
      <c r="X29" s="108"/>
      <c r="Y29" s="110">
        <f t="shared" si="6"/>
        <v>0</v>
      </c>
      <c r="Z29" s="110">
        <f t="shared" si="2"/>
        <v>1</v>
      </c>
      <c r="AA29" s="111">
        <f t="shared" si="3"/>
        <v>8.3333333333333329E-2</v>
      </c>
      <c r="AB29" s="112"/>
      <c r="AC29" s="100" t="s">
        <v>228</v>
      </c>
    </row>
    <row r="30" spans="2:30" ht="54.75" customHeight="1" x14ac:dyDescent="0.2">
      <c r="B30" s="94"/>
      <c r="C30" s="172"/>
      <c r="D30" s="173"/>
      <c r="E30" s="174"/>
      <c r="F30" s="104"/>
      <c r="G30" s="113" t="s">
        <v>239</v>
      </c>
      <c r="H30" s="104" t="s">
        <v>230</v>
      </c>
      <c r="I30" s="107">
        <v>6</v>
      </c>
      <c r="J30" s="108">
        <v>6</v>
      </c>
      <c r="K30" s="109">
        <v>0</v>
      </c>
      <c r="L30" s="108"/>
      <c r="M30" s="108"/>
      <c r="N30" s="108"/>
      <c r="O30" s="110">
        <f t="shared" si="7"/>
        <v>0</v>
      </c>
      <c r="P30" s="110"/>
      <c r="Q30" s="108"/>
      <c r="R30" s="108"/>
      <c r="S30" s="108"/>
      <c r="T30" s="110">
        <f t="shared" si="5"/>
        <v>0</v>
      </c>
      <c r="U30" s="108"/>
      <c r="V30" s="108"/>
      <c r="W30" s="108"/>
      <c r="X30" s="108"/>
      <c r="Y30" s="110">
        <f t="shared" si="6"/>
        <v>0</v>
      </c>
      <c r="Z30" s="110">
        <f t="shared" si="2"/>
        <v>0</v>
      </c>
      <c r="AA30" s="111">
        <f t="shared" si="3"/>
        <v>0</v>
      </c>
      <c r="AB30" s="112"/>
      <c r="AC30" s="100" t="s">
        <v>240</v>
      </c>
    </row>
    <row r="31" spans="2:30" ht="53.25" customHeight="1" x14ac:dyDescent="0.2">
      <c r="B31" s="94"/>
      <c r="C31" s="172"/>
      <c r="D31" s="173"/>
      <c r="E31" s="174"/>
      <c r="F31" s="104"/>
      <c r="G31" s="113" t="s">
        <v>241</v>
      </c>
      <c r="H31" s="108" t="s">
        <v>225</v>
      </c>
      <c r="I31" s="107">
        <v>60</v>
      </c>
      <c r="J31" s="108">
        <v>60</v>
      </c>
      <c r="K31" s="109">
        <v>5</v>
      </c>
      <c r="L31" s="108"/>
      <c r="M31" s="108"/>
      <c r="N31" s="108"/>
      <c r="O31" s="110">
        <f t="shared" si="7"/>
        <v>5</v>
      </c>
      <c r="P31" s="110"/>
      <c r="Q31" s="108"/>
      <c r="R31" s="108"/>
      <c r="S31" s="108"/>
      <c r="T31" s="110">
        <f t="shared" si="5"/>
        <v>0</v>
      </c>
      <c r="U31" s="108"/>
      <c r="V31" s="108"/>
      <c r="W31" s="108"/>
      <c r="X31" s="108"/>
      <c r="Y31" s="110">
        <f t="shared" si="6"/>
        <v>0</v>
      </c>
      <c r="Z31" s="110">
        <f t="shared" si="2"/>
        <v>5</v>
      </c>
      <c r="AA31" s="111">
        <f t="shared" si="3"/>
        <v>8.3333333333333329E-2</v>
      </c>
      <c r="AB31" s="112"/>
      <c r="AC31" s="100" t="s">
        <v>240</v>
      </c>
    </row>
    <row r="32" spans="2:30" ht="56.25" customHeight="1" x14ac:dyDescent="0.2">
      <c r="B32" s="94"/>
      <c r="C32" s="172"/>
      <c r="D32" s="173"/>
      <c r="E32" s="174"/>
      <c r="F32" s="104"/>
      <c r="G32" s="113" t="s">
        <v>242</v>
      </c>
      <c r="H32" s="104" t="s">
        <v>230</v>
      </c>
      <c r="I32" s="107">
        <v>6</v>
      </c>
      <c r="J32" s="108">
        <v>6</v>
      </c>
      <c r="K32" s="109">
        <v>1</v>
      </c>
      <c r="L32" s="108"/>
      <c r="M32" s="108"/>
      <c r="N32" s="108"/>
      <c r="O32" s="110">
        <f t="shared" si="7"/>
        <v>1</v>
      </c>
      <c r="P32" s="110"/>
      <c r="Q32" s="108"/>
      <c r="R32" s="108"/>
      <c r="S32" s="108"/>
      <c r="T32" s="110">
        <f t="shared" si="5"/>
        <v>0</v>
      </c>
      <c r="U32" s="108"/>
      <c r="V32" s="108"/>
      <c r="W32" s="108"/>
      <c r="X32" s="108"/>
      <c r="Y32" s="110">
        <f t="shared" si="6"/>
        <v>0</v>
      </c>
      <c r="Z32" s="110">
        <f t="shared" si="2"/>
        <v>1</v>
      </c>
      <c r="AA32" s="111">
        <f t="shared" si="3"/>
        <v>0.16666666666666666</v>
      </c>
      <c r="AB32" s="112"/>
      <c r="AC32" s="100" t="s">
        <v>240</v>
      </c>
    </row>
    <row r="33" spans="2:29" ht="92.25" customHeight="1" x14ac:dyDescent="0.2">
      <c r="B33" s="94"/>
      <c r="C33" s="172"/>
      <c r="D33" s="173"/>
      <c r="E33" s="174"/>
      <c r="F33" s="104"/>
      <c r="G33" s="113" t="s">
        <v>850</v>
      </c>
      <c r="H33" s="104" t="s">
        <v>230</v>
      </c>
      <c r="I33" s="107">
        <v>15</v>
      </c>
      <c r="J33" s="108">
        <v>15</v>
      </c>
      <c r="K33" s="164">
        <v>0</v>
      </c>
      <c r="L33" s="110"/>
      <c r="M33" s="110"/>
      <c r="N33" s="110"/>
      <c r="O33" s="110">
        <f t="shared" si="7"/>
        <v>0</v>
      </c>
      <c r="P33" s="110"/>
      <c r="Q33" s="108"/>
      <c r="R33" s="108"/>
      <c r="S33" s="108"/>
      <c r="T33" s="110">
        <f t="shared" si="5"/>
        <v>0</v>
      </c>
      <c r="U33" s="108"/>
      <c r="V33" s="108"/>
      <c r="W33" s="108"/>
      <c r="X33" s="108"/>
      <c r="Y33" s="110">
        <f t="shared" si="6"/>
        <v>0</v>
      </c>
      <c r="Z33" s="110">
        <f t="shared" si="2"/>
        <v>0</v>
      </c>
      <c r="AA33" s="117">
        <f t="shared" si="3"/>
        <v>0</v>
      </c>
      <c r="AB33" s="112"/>
      <c r="AC33" s="100" t="s">
        <v>231</v>
      </c>
    </row>
    <row r="34" spans="2:29" ht="20.25" customHeight="1" x14ac:dyDescent="0.3">
      <c r="B34" s="165"/>
      <c r="C34" s="175" t="s">
        <v>851</v>
      </c>
      <c r="D34" s="175"/>
      <c r="E34" s="175"/>
      <c r="F34" s="175"/>
      <c r="G34" s="175"/>
      <c r="H34" s="175"/>
      <c r="I34" s="175"/>
      <c r="J34" s="175"/>
      <c r="K34" s="175"/>
      <c r="L34" s="175"/>
      <c r="M34" s="175"/>
      <c r="N34" s="175"/>
      <c r="O34" s="175"/>
      <c r="P34" s="175"/>
      <c r="Q34" s="175"/>
      <c r="R34" s="175"/>
      <c r="S34" s="175"/>
      <c r="T34" s="175"/>
      <c r="U34" s="175"/>
      <c r="V34" s="175"/>
      <c r="W34" s="175"/>
      <c r="X34" s="175"/>
      <c r="Y34" s="175"/>
      <c r="Z34" s="175"/>
      <c r="AA34" s="175"/>
      <c r="AB34" s="175"/>
      <c r="AC34" s="165"/>
    </row>
    <row r="35" spans="2:29" x14ac:dyDescent="0.2">
      <c r="R35" s="81"/>
    </row>
    <row r="36" spans="2:29" x14ac:dyDescent="0.2">
      <c r="R36" s="81"/>
      <c r="T36" s="166"/>
    </row>
    <row r="37" spans="2:29" x14ac:dyDescent="0.2">
      <c r="R37" s="81"/>
    </row>
    <row r="38" spans="2:29" x14ac:dyDescent="0.2">
      <c r="R38" s="81"/>
    </row>
    <row r="39" spans="2:29" x14ac:dyDescent="0.2">
      <c r="R39" s="81"/>
      <c r="W39" s="166"/>
    </row>
    <row r="40" spans="2:29" x14ac:dyDescent="0.2">
      <c r="R40" s="81"/>
    </row>
    <row r="41" spans="2:29" x14ac:dyDescent="0.2">
      <c r="R41" s="81"/>
    </row>
    <row r="42" spans="2:29" x14ac:dyDescent="0.2">
      <c r="R42" s="81"/>
    </row>
    <row r="43" spans="2:29" x14ac:dyDescent="0.2">
      <c r="R43" s="81"/>
    </row>
  </sheetData>
  <autoFilter ref="AC18:AC34"/>
  <mergeCells count="44">
    <mergeCell ref="B5:D5"/>
    <mergeCell ref="E5:AC5"/>
    <mergeCell ref="B1:AC1"/>
    <mergeCell ref="B2:AC2"/>
    <mergeCell ref="B3:AC3"/>
    <mergeCell ref="B4:D4"/>
    <mergeCell ref="E4:AC4"/>
    <mergeCell ref="B12:E12"/>
    <mergeCell ref="F12:AC12"/>
    <mergeCell ref="B6:D6"/>
    <mergeCell ref="E6:AC6"/>
    <mergeCell ref="B7:D7"/>
    <mergeCell ref="E7:AC7"/>
    <mergeCell ref="B8:D8"/>
    <mergeCell ref="E8:AC8"/>
    <mergeCell ref="B9:AC9"/>
    <mergeCell ref="B10:E10"/>
    <mergeCell ref="F10:AC10"/>
    <mergeCell ref="B11:E11"/>
    <mergeCell ref="F11:AC11"/>
    <mergeCell ref="C22:E22"/>
    <mergeCell ref="B13:AB13"/>
    <mergeCell ref="B14:E14"/>
    <mergeCell ref="F14:AC14"/>
    <mergeCell ref="B15:E15"/>
    <mergeCell ref="F15:AC15"/>
    <mergeCell ref="C16:AC16"/>
    <mergeCell ref="C17:E17"/>
    <mergeCell ref="C18:E18"/>
    <mergeCell ref="C19:E19"/>
    <mergeCell ref="C20:E20"/>
    <mergeCell ref="C21:E21"/>
    <mergeCell ref="C34:AB34"/>
    <mergeCell ref="C23:E23"/>
    <mergeCell ref="C24:E24"/>
    <mergeCell ref="C25:E25"/>
    <mergeCell ref="C26:E26"/>
    <mergeCell ref="C27:E27"/>
    <mergeCell ref="C28:E28"/>
    <mergeCell ref="C29:E29"/>
    <mergeCell ref="C30:E30"/>
    <mergeCell ref="C31:E31"/>
    <mergeCell ref="C32:E32"/>
    <mergeCell ref="C33:E33"/>
  </mergeCells>
  <printOptions horizontalCentered="1"/>
  <pageMargins left="0" right="0" top="0.59055118110236227" bottom="0.39370078740157483" header="0.39370078740157483" footer="0.39370078740157483"/>
  <pageSetup scale="65" orientation="landscape" horizontalDpi="4294967293" r:id="rId1"/>
  <headerFooter>
    <oddFooter>&amp;C&amp;9PLAN OPERATIVO ANUAL, 2023&amp;R&amp;P</oddFooter>
  </headerFooter>
  <rowBreaks count="2" manualBreakCount="2">
    <brk id="18" min="1" max="28" man="1"/>
    <brk id="28" min="1" max="2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autoPageBreaks="0"/>
  </sheetPr>
  <dimension ref="A1:AP30"/>
  <sheetViews>
    <sheetView showGridLines="0" view="pageBreakPreview" zoomScaleNormal="100" zoomScaleSheetLayoutView="100" workbookViewId="0">
      <selection activeCell="AF30" sqref="AF30"/>
    </sheetView>
  </sheetViews>
  <sheetFormatPr baseColWidth="10" defaultRowHeight="12.75" customHeight="1" x14ac:dyDescent="0.25"/>
  <cols>
    <col min="1" max="1" width="3.42578125" style="129" customWidth="1"/>
    <col min="2" max="2" width="1.5703125" style="129" customWidth="1"/>
    <col min="3" max="3" width="1.85546875" style="129" customWidth="1"/>
    <col min="4" max="4" width="3.85546875" style="129" customWidth="1"/>
    <col min="5" max="5" width="1.28515625" style="129" customWidth="1"/>
    <col min="6" max="6" width="1" style="129" customWidth="1"/>
    <col min="7" max="7" width="2.28515625" style="129" customWidth="1"/>
    <col min="8" max="8" width="5.85546875" style="129" customWidth="1"/>
    <col min="9" max="9" width="8" style="129" customWidth="1"/>
    <col min="10" max="10" width="2.28515625" style="129" customWidth="1"/>
    <col min="11" max="11" width="9.140625" style="129" customWidth="1"/>
    <col min="12" max="12" width="4.5703125" style="129" customWidth="1"/>
    <col min="13" max="13" width="9.140625" style="129" customWidth="1"/>
    <col min="14" max="14" width="2.28515625" style="129" customWidth="1"/>
    <col min="15" max="15" width="5.28515625" style="129" customWidth="1"/>
    <col min="16" max="16" width="7.28515625" style="129" customWidth="1"/>
    <col min="17" max="17" width="1.140625" style="129" customWidth="1"/>
    <col min="18" max="18" width="4.140625" style="129" customWidth="1"/>
    <col min="19" max="19" width="9.140625" style="129" customWidth="1"/>
    <col min="20" max="20" width="1.140625" style="129" customWidth="1"/>
    <col min="21" max="21" width="4.140625" style="129" customWidth="1"/>
    <col min="22" max="22" width="8.42578125" style="129" customWidth="1"/>
    <col min="23" max="23" width="1.140625" style="129" customWidth="1"/>
    <col min="24" max="24" width="3" style="129" customWidth="1"/>
    <col min="25" max="25" width="9.5703125" style="129" customWidth="1"/>
    <col min="26" max="26" width="1.140625" style="129" customWidth="1"/>
    <col min="27" max="27" width="2.28515625" style="129" customWidth="1"/>
    <col min="28" max="28" width="10.28515625" style="129" customWidth="1"/>
    <col min="29" max="31" width="1.140625" style="129" customWidth="1"/>
    <col min="32" max="32" width="2.28515625" style="129" customWidth="1"/>
    <col min="33" max="33" width="8" style="129" customWidth="1"/>
    <col min="34" max="37" width="1.140625" style="129" customWidth="1"/>
    <col min="38" max="38" width="3.140625" style="129" customWidth="1"/>
    <col min="39" max="39" width="2.5703125" style="129" customWidth="1"/>
    <col min="40" max="40" width="2.28515625" style="129" customWidth="1"/>
    <col min="41" max="41" width="1.140625" style="129" customWidth="1"/>
    <col min="42" max="42" width="2.28515625" style="129" customWidth="1"/>
    <col min="43" max="256" width="6.85546875" style="129" customWidth="1"/>
    <col min="257" max="257" width="3.42578125" style="129" customWidth="1"/>
    <col min="258" max="258" width="1.5703125" style="129" customWidth="1"/>
    <col min="259" max="259" width="1.85546875" style="129" customWidth="1"/>
    <col min="260" max="260" width="3.85546875" style="129" customWidth="1"/>
    <col min="261" max="261" width="1.28515625" style="129" customWidth="1"/>
    <col min="262" max="262" width="1" style="129" customWidth="1"/>
    <col min="263" max="263" width="2.28515625" style="129" customWidth="1"/>
    <col min="264" max="264" width="5.85546875" style="129" customWidth="1"/>
    <col min="265" max="265" width="8" style="129" customWidth="1"/>
    <col min="266" max="266" width="2.28515625" style="129" customWidth="1"/>
    <col min="267" max="267" width="9.140625" style="129" customWidth="1"/>
    <col min="268" max="268" width="4.5703125" style="129" customWidth="1"/>
    <col min="269" max="269" width="9.140625" style="129" customWidth="1"/>
    <col min="270" max="270" width="2.28515625" style="129" customWidth="1"/>
    <col min="271" max="271" width="5.28515625" style="129" customWidth="1"/>
    <col min="272" max="272" width="7.28515625" style="129" customWidth="1"/>
    <col min="273" max="273" width="1.140625" style="129" customWidth="1"/>
    <col min="274" max="274" width="4.140625" style="129" customWidth="1"/>
    <col min="275" max="275" width="8.42578125" style="129" customWidth="1"/>
    <col min="276" max="276" width="1.140625" style="129" customWidth="1"/>
    <col min="277" max="277" width="4.140625" style="129" customWidth="1"/>
    <col min="278" max="278" width="8.42578125" style="129" customWidth="1"/>
    <col min="279" max="279" width="1.140625" style="129" customWidth="1"/>
    <col min="280" max="280" width="3" style="129" customWidth="1"/>
    <col min="281" max="281" width="9.5703125" style="129" customWidth="1"/>
    <col min="282" max="282" width="1.140625" style="129" customWidth="1"/>
    <col min="283" max="283" width="2.28515625" style="129" customWidth="1"/>
    <col min="284" max="284" width="10.28515625" style="129" customWidth="1"/>
    <col min="285" max="287" width="1.140625" style="129" customWidth="1"/>
    <col min="288" max="288" width="2.28515625" style="129" customWidth="1"/>
    <col min="289" max="289" width="8" style="129" customWidth="1"/>
    <col min="290" max="293" width="1.140625" style="129" customWidth="1"/>
    <col min="294" max="294" width="3.140625" style="129" customWidth="1"/>
    <col min="295" max="295" width="2.5703125" style="129" customWidth="1"/>
    <col min="296" max="296" width="2.28515625" style="129" customWidth="1"/>
    <col min="297" max="297" width="1.140625" style="129" customWidth="1"/>
    <col min="298" max="298" width="2.28515625" style="129" customWidth="1"/>
    <col min="299" max="512" width="6.85546875" style="129" customWidth="1"/>
    <col min="513" max="513" width="3.42578125" style="129" customWidth="1"/>
    <col min="514" max="514" width="1.5703125" style="129" customWidth="1"/>
    <col min="515" max="515" width="1.85546875" style="129" customWidth="1"/>
    <col min="516" max="516" width="3.85546875" style="129" customWidth="1"/>
    <col min="517" max="517" width="1.28515625" style="129" customWidth="1"/>
    <col min="518" max="518" width="1" style="129" customWidth="1"/>
    <col min="519" max="519" width="2.28515625" style="129" customWidth="1"/>
    <col min="520" max="520" width="5.85546875" style="129" customWidth="1"/>
    <col min="521" max="521" width="8" style="129" customWidth="1"/>
    <col min="522" max="522" width="2.28515625" style="129" customWidth="1"/>
    <col min="523" max="523" width="9.140625" style="129" customWidth="1"/>
    <col min="524" max="524" width="4.5703125" style="129" customWidth="1"/>
    <col min="525" max="525" width="9.140625" style="129" customWidth="1"/>
    <col min="526" max="526" width="2.28515625" style="129" customWidth="1"/>
    <col min="527" max="527" width="5.28515625" style="129" customWidth="1"/>
    <col min="528" max="528" width="7.28515625" style="129" customWidth="1"/>
    <col min="529" max="529" width="1.140625" style="129" customWidth="1"/>
    <col min="530" max="530" width="4.140625" style="129" customWidth="1"/>
    <col min="531" max="531" width="8.42578125" style="129" customWidth="1"/>
    <col min="532" max="532" width="1.140625" style="129" customWidth="1"/>
    <col min="533" max="533" width="4.140625" style="129" customWidth="1"/>
    <col min="534" max="534" width="8.42578125" style="129" customWidth="1"/>
    <col min="535" max="535" width="1.140625" style="129" customWidth="1"/>
    <col min="536" max="536" width="3" style="129" customWidth="1"/>
    <col min="537" max="537" width="9.5703125" style="129" customWidth="1"/>
    <col min="538" max="538" width="1.140625" style="129" customWidth="1"/>
    <col min="539" max="539" width="2.28515625" style="129" customWidth="1"/>
    <col min="540" max="540" width="10.28515625" style="129" customWidth="1"/>
    <col min="541" max="543" width="1.140625" style="129" customWidth="1"/>
    <col min="544" max="544" width="2.28515625" style="129" customWidth="1"/>
    <col min="545" max="545" width="8" style="129" customWidth="1"/>
    <col min="546" max="549" width="1.140625" style="129" customWidth="1"/>
    <col min="550" max="550" width="3.140625" style="129" customWidth="1"/>
    <col min="551" max="551" width="2.5703125" style="129" customWidth="1"/>
    <col min="552" max="552" width="2.28515625" style="129" customWidth="1"/>
    <col min="553" max="553" width="1.140625" style="129" customWidth="1"/>
    <col min="554" max="554" width="2.28515625" style="129" customWidth="1"/>
    <col min="555" max="768" width="6.85546875" style="129" customWidth="1"/>
    <col min="769" max="769" width="3.42578125" style="129" customWidth="1"/>
    <col min="770" max="770" width="1.5703125" style="129" customWidth="1"/>
    <col min="771" max="771" width="1.85546875" style="129" customWidth="1"/>
    <col min="772" max="772" width="3.85546875" style="129" customWidth="1"/>
    <col min="773" max="773" width="1.28515625" style="129" customWidth="1"/>
    <col min="774" max="774" width="1" style="129" customWidth="1"/>
    <col min="775" max="775" width="2.28515625" style="129" customWidth="1"/>
    <col min="776" max="776" width="5.85546875" style="129" customWidth="1"/>
    <col min="777" max="777" width="8" style="129" customWidth="1"/>
    <col min="778" max="778" width="2.28515625" style="129" customWidth="1"/>
    <col min="779" max="779" width="9.140625" style="129" customWidth="1"/>
    <col min="780" max="780" width="4.5703125" style="129" customWidth="1"/>
    <col min="781" max="781" width="9.140625" style="129" customWidth="1"/>
    <col min="782" max="782" width="2.28515625" style="129" customWidth="1"/>
    <col min="783" max="783" width="5.28515625" style="129" customWidth="1"/>
    <col min="784" max="784" width="7.28515625" style="129" customWidth="1"/>
    <col min="785" max="785" width="1.140625" style="129" customWidth="1"/>
    <col min="786" max="786" width="4.140625" style="129" customWidth="1"/>
    <col min="787" max="787" width="8.42578125" style="129" customWidth="1"/>
    <col min="788" max="788" width="1.140625" style="129" customWidth="1"/>
    <col min="789" max="789" width="4.140625" style="129" customWidth="1"/>
    <col min="790" max="790" width="8.42578125" style="129" customWidth="1"/>
    <col min="791" max="791" width="1.140625" style="129" customWidth="1"/>
    <col min="792" max="792" width="3" style="129" customWidth="1"/>
    <col min="793" max="793" width="9.5703125" style="129" customWidth="1"/>
    <col min="794" max="794" width="1.140625" style="129" customWidth="1"/>
    <col min="795" max="795" width="2.28515625" style="129" customWidth="1"/>
    <col min="796" max="796" width="10.28515625" style="129" customWidth="1"/>
    <col min="797" max="799" width="1.140625" style="129" customWidth="1"/>
    <col min="800" max="800" width="2.28515625" style="129" customWidth="1"/>
    <col min="801" max="801" width="8" style="129" customWidth="1"/>
    <col min="802" max="805" width="1.140625" style="129" customWidth="1"/>
    <col min="806" max="806" width="3.140625" style="129" customWidth="1"/>
    <col min="807" max="807" width="2.5703125" style="129" customWidth="1"/>
    <col min="808" max="808" width="2.28515625" style="129" customWidth="1"/>
    <col min="809" max="809" width="1.140625" style="129" customWidth="1"/>
    <col min="810" max="810" width="2.28515625" style="129" customWidth="1"/>
    <col min="811" max="1024" width="6.85546875" style="129" customWidth="1"/>
    <col min="1025" max="1025" width="3.42578125" style="129" customWidth="1"/>
    <col min="1026" max="1026" width="1.5703125" style="129" customWidth="1"/>
    <col min="1027" max="1027" width="1.85546875" style="129" customWidth="1"/>
    <col min="1028" max="1028" width="3.85546875" style="129" customWidth="1"/>
    <col min="1029" max="1029" width="1.28515625" style="129" customWidth="1"/>
    <col min="1030" max="1030" width="1" style="129" customWidth="1"/>
    <col min="1031" max="1031" width="2.28515625" style="129" customWidth="1"/>
    <col min="1032" max="1032" width="5.85546875" style="129" customWidth="1"/>
    <col min="1033" max="1033" width="8" style="129" customWidth="1"/>
    <col min="1034" max="1034" width="2.28515625" style="129" customWidth="1"/>
    <col min="1035" max="1035" width="9.140625" style="129" customWidth="1"/>
    <col min="1036" max="1036" width="4.5703125" style="129" customWidth="1"/>
    <col min="1037" max="1037" width="9.140625" style="129" customWidth="1"/>
    <col min="1038" max="1038" width="2.28515625" style="129" customWidth="1"/>
    <col min="1039" max="1039" width="5.28515625" style="129" customWidth="1"/>
    <col min="1040" max="1040" width="7.28515625" style="129" customWidth="1"/>
    <col min="1041" max="1041" width="1.140625" style="129" customWidth="1"/>
    <col min="1042" max="1042" width="4.140625" style="129" customWidth="1"/>
    <col min="1043" max="1043" width="8.42578125" style="129" customWidth="1"/>
    <col min="1044" max="1044" width="1.140625" style="129" customWidth="1"/>
    <col min="1045" max="1045" width="4.140625" style="129" customWidth="1"/>
    <col min="1046" max="1046" width="8.42578125" style="129" customWidth="1"/>
    <col min="1047" max="1047" width="1.140625" style="129" customWidth="1"/>
    <col min="1048" max="1048" width="3" style="129" customWidth="1"/>
    <col min="1049" max="1049" width="9.5703125" style="129" customWidth="1"/>
    <col min="1050" max="1050" width="1.140625" style="129" customWidth="1"/>
    <col min="1051" max="1051" width="2.28515625" style="129" customWidth="1"/>
    <col min="1052" max="1052" width="10.28515625" style="129" customWidth="1"/>
    <col min="1053" max="1055" width="1.140625" style="129" customWidth="1"/>
    <col min="1056" max="1056" width="2.28515625" style="129" customWidth="1"/>
    <col min="1057" max="1057" width="8" style="129" customWidth="1"/>
    <col min="1058" max="1061" width="1.140625" style="129" customWidth="1"/>
    <col min="1062" max="1062" width="3.140625" style="129" customWidth="1"/>
    <col min="1063" max="1063" width="2.5703125" style="129" customWidth="1"/>
    <col min="1064" max="1064" width="2.28515625" style="129" customWidth="1"/>
    <col min="1065" max="1065" width="1.140625" style="129" customWidth="1"/>
    <col min="1066" max="1066" width="2.28515625" style="129" customWidth="1"/>
    <col min="1067" max="1280" width="6.85546875" style="129" customWidth="1"/>
    <col min="1281" max="1281" width="3.42578125" style="129" customWidth="1"/>
    <col min="1282" max="1282" width="1.5703125" style="129" customWidth="1"/>
    <col min="1283" max="1283" width="1.85546875" style="129" customWidth="1"/>
    <col min="1284" max="1284" width="3.85546875" style="129" customWidth="1"/>
    <col min="1285" max="1285" width="1.28515625" style="129" customWidth="1"/>
    <col min="1286" max="1286" width="1" style="129" customWidth="1"/>
    <col min="1287" max="1287" width="2.28515625" style="129" customWidth="1"/>
    <col min="1288" max="1288" width="5.85546875" style="129" customWidth="1"/>
    <col min="1289" max="1289" width="8" style="129" customWidth="1"/>
    <col min="1290" max="1290" width="2.28515625" style="129" customWidth="1"/>
    <col min="1291" max="1291" width="9.140625" style="129" customWidth="1"/>
    <col min="1292" max="1292" width="4.5703125" style="129" customWidth="1"/>
    <col min="1293" max="1293" width="9.140625" style="129" customWidth="1"/>
    <col min="1294" max="1294" width="2.28515625" style="129" customWidth="1"/>
    <col min="1295" max="1295" width="5.28515625" style="129" customWidth="1"/>
    <col min="1296" max="1296" width="7.28515625" style="129" customWidth="1"/>
    <col min="1297" max="1297" width="1.140625" style="129" customWidth="1"/>
    <col min="1298" max="1298" width="4.140625" style="129" customWidth="1"/>
    <col min="1299" max="1299" width="8.42578125" style="129" customWidth="1"/>
    <col min="1300" max="1300" width="1.140625" style="129" customWidth="1"/>
    <col min="1301" max="1301" width="4.140625" style="129" customWidth="1"/>
    <col min="1302" max="1302" width="8.42578125" style="129" customWidth="1"/>
    <col min="1303" max="1303" width="1.140625" style="129" customWidth="1"/>
    <col min="1304" max="1304" width="3" style="129" customWidth="1"/>
    <col min="1305" max="1305" width="9.5703125" style="129" customWidth="1"/>
    <col min="1306" max="1306" width="1.140625" style="129" customWidth="1"/>
    <col min="1307" max="1307" width="2.28515625" style="129" customWidth="1"/>
    <col min="1308" max="1308" width="10.28515625" style="129" customWidth="1"/>
    <col min="1309" max="1311" width="1.140625" style="129" customWidth="1"/>
    <col min="1312" max="1312" width="2.28515625" style="129" customWidth="1"/>
    <col min="1313" max="1313" width="8" style="129" customWidth="1"/>
    <col min="1314" max="1317" width="1.140625" style="129" customWidth="1"/>
    <col min="1318" max="1318" width="3.140625" style="129" customWidth="1"/>
    <col min="1319" max="1319" width="2.5703125" style="129" customWidth="1"/>
    <col min="1320" max="1320" width="2.28515625" style="129" customWidth="1"/>
    <col min="1321" max="1321" width="1.140625" style="129" customWidth="1"/>
    <col min="1322" max="1322" width="2.28515625" style="129" customWidth="1"/>
    <col min="1323" max="1536" width="6.85546875" style="129" customWidth="1"/>
    <col min="1537" max="1537" width="3.42578125" style="129" customWidth="1"/>
    <col min="1538" max="1538" width="1.5703125" style="129" customWidth="1"/>
    <col min="1539" max="1539" width="1.85546875" style="129" customWidth="1"/>
    <col min="1540" max="1540" width="3.85546875" style="129" customWidth="1"/>
    <col min="1541" max="1541" width="1.28515625" style="129" customWidth="1"/>
    <col min="1542" max="1542" width="1" style="129" customWidth="1"/>
    <col min="1543" max="1543" width="2.28515625" style="129" customWidth="1"/>
    <col min="1544" max="1544" width="5.85546875" style="129" customWidth="1"/>
    <col min="1545" max="1545" width="8" style="129" customWidth="1"/>
    <col min="1546" max="1546" width="2.28515625" style="129" customWidth="1"/>
    <col min="1547" max="1547" width="9.140625" style="129" customWidth="1"/>
    <col min="1548" max="1548" width="4.5703125" style="129" customWidth="1"/>
    <col min="1549" max="1549" width="9.140625" style="129" customWidth="1"/>
    <col min="1550" max="1550" width="2.28515625" style="129" customWidth="1"/>
    <col min="1551" max="1551" width="5.28515625" style="129" customWidth="1"/>
    <col min="1552" max="1552" width="7.28515625" style="129" customWidth="1"/>
    <col min="1553" max="1553" width="1.140625" style="129" customWidth="1"/>
    <col min="1554" max="1554" width="4.140625" style="129" customWidth="1"/>
    <col min="1555" max="1555" width="8.42578125" style="129" customWidth="1"/>
    <col min="1556" max="1556" width="1.140625" style="129" customWidth="1"/>
    <col min="1557" max="1557" width="4.140625" style="129" customWidth="1"/>
    <col min="1558" max="1558" width="8.42578125" style="129" customWidth="1"/>
    <col min="1559" max="1559" width="1.140625" style="129" customWidth="1"/>
    <col min="1560" max="1560" width="3" style="129" customWidth="1"/>
    <col min="1561" max="1561" width="9.5703125" style="129" customWidth="1"/>
    <col min="1562" max="1562" width="1.140625" style="129" customWidth="1"/>
    <col min="1563" max="1563" width="2.28515625" style="129" customWidth="1"/>
    <col min="1564" max="1564" width="10.28515625" style="129" customWidth="1"/>
    <col min="1565" max="1567" width="1.140625" style="129" customWidth="1"/>
    <col min="1568" max="1568" width="2.28515625" style="129" customWidth="1"/>
    <col min="1569" max="1569" width="8" style="129" customWidth="1"/>
    <col min="1570" max="1573" width="1.140625" style="129" customWidth="1"/>
    <col min="1574" max="1574" width="3.140625" style="129" customWidth="1"/>
    <col min="1575" max="1575" width="2.5703125" style="129" customWidth="1"/>
    <col min="1576" max="1576" width="2.28515625" style="129" customWidth="1"/>
    <col min="1577" max="1577" width="1.140625" style="129" customWidth="1"/>
    <col min="1578" max="1578" width="2.28515625" style="129" customWidth="1"/>
    <col min="1579" max="1792" width="6.85546875" style="129" customWidth="1"/>
    <col min="1793" max="1793" width="3.42578125" style="129" customWidth="1"/>
    <col min="1794" max="1794" width="1.5703125" style="129" customWidth="1"/>
    <col min="1795" max="1795" width="1.85546875" style="129" customWidth="1"/>
    <col min="1796" max="1796" width="3.85546875" style="129" customWidth="1"/>
    <col min="1797" max="1797" width="1.28515625" style="129" customWidth="1"/>
    <col min="1798" max="1798" width="1" style="129" customWidth="1"/>
    <col min="1799" max="1799" width="2.28515625" style="129" customWidth="1"/>
    <col min="1800" max="1800" width="5.85546875" style="129" customWidth="1"/>
    <col min="1801" max="1801" width="8" style="129" customWidth="1"/>
    <col min="1802" max="1802" width="2.28515625" style="129" customWidth="1"/>
    <col min="1803" max="1803" width="9.140625" style="129" customWidth="1"/>
    <col min="1804" max="1804" width="4.5703125" style="129" customWidth="1"/>
    <col min="1805" max="1805" width="9.140625" style="129" customWidth="1"/>
    <col min="1806" max="1806" width="2.28515625" style="129" customWidth="1"/>
    <col min="1807" max="1807" width="5.28515625" style="129" customWidth="1"/>
    <col min="1808" max="1808" width="7.28515625" style="129" customWidth="1"/>
    <col min="1809" max="1809" width="1.140625" style="129" customWidth="1"/>
    <col min="1810" max="1810" width="4.140625" style="129" customWidth="1"/>
    <col min="1811" max="1811" width="8.42578125" style="129" customWidth="1"/>
    <col min="1812" max="1812" width="1.140625" style="129" customWidth="1"/>
    <col min="1813" max="1813" width="4.140625" style="129" customWidth="1"/>
    <col min="1814" max="1814" width="8.42578125" style="129" customWidth="1"/>
    <col min="1815" max="1815" width="1.140625" style="129" customWidth="1"/>
    <col min="1816" max="1816" width="3" style="129" customWidth="1"/>
    <col min="1817" max="1817" width="9.5703125" style="129" customWidth="1"/>
    <col min="1818" max="1818" width="1.140625" style="129" customWidth="1"/>
    <col min="1819" max="1819" width="2.28515625" style="129" customWidth="1"/>
    <col min="1820" max="1820" width="10.28515625" style="129" customWidth="1"/>
    <col min="1821" max="1823" width="1.140625" style="129" customWidth="1"/>
    <col min="1824" max="1824" width="2.28515625" style="129" customWidth="1"/>
    <col min="1825" max="1825" width="8" style="129" customWidth="1"/>
    <col min="1826" max="1829" width="1.140625" style="129" customWidth="1"/>
    <col min="1830" max="1830" width="3.140625" style="129" customWidth="1"/>
    <col min="1831" max="1831" width="2.5703125" style="129" customWidth="1"/>
    <col min="1832" max="1832" width="2.28515625" style="129" customWidth="1"/>
    <col min="1833" max="1833" width="1.140625" style="129" customWidth="1"/>
    <col min="1834" max="1834" width="2.28515625" style="129" customWidth="1"/>
    <col min="1835" max="2048" width="6.85546875" style="129" customWidth="1"/>
    <col min="2049" max="2049" width="3.42578125" style="129" customWidth="1"/>
    <col min="2050" max="2050" width="1.5703125" style="129" customWidth="1"/>
    <col min="2051" max="2051" width="1.85546875" style="129" customWidth="1"/>
    <col min="2052" max="2052" width="3.85546875" style="129" customWidth="1"/>
    <col min="2053" max="2053" width="1.28515625" style="129" customWidth="1"/>
    <col min="2054" max="2054" width="1" style="129" customWidth="1"/>
    <col min="2055" max="2055" width="2.28515625" style="129" customWidth="1"/>
    <col min="2056" max="2056" width="5.85546875" style="129" customWidth="1"/>
    <col min="2057" max="2057" width="8" style="129" customWidth="1"/>
    <col min="2058" max="2058" width="2.28515625" style="129" customWidth="1"/>
    <col min="2059" max="2059" width="9.140625" style="129" customWidth="1"/>
    <col min="2060" max="2060" width="4.5703125" style="129" customWidth="1"/>
    <col min="2061" max="2061" width="9.140625" style="129" customWidth="1"/>
    <col min="2062" max="2062" width="2.28515625" style="129" customWidth="1"/>
    <col min="2063" max="2063" width="5.28515625" style="129" customWidth="1"/>
    <col min="2064" max="2064" width="7.28515625" style="129" customWidth="1"/>
    <col min="2065" max="2065" width="1.140625" style="129" customWidth="1"/>
    <col min="2066" max="2066" width="4.140625" style="129" customWidth="1"/>
    <col min="2067" max="2067" width="8.42578125" style="129" customWidth="1"/>
    <col min="2068" max="2068" width="1.140625" style="129" customWidth="1"/>
    <col min="2069" max="2069" width="4.140625" style="129" customWidth="1"/>
    <col min="2070" max="2070" width="8.42578125" style="129" customWidth="1"/>
    <col min="2071" max="2071" width="1.140625" style="129" customWidth="1"/>
    <col min="2072" max="2072" width="3" style="129" customWidth="1"/>
    <col min="2073" max="2073" width="9.5703125" style="129" customWidth="1"/>
    <col min="2074" max="2074" width="1.140625" style="129" customWidth="1"/>
    <col min="2075" max="2075" width="2.28515625" style="129" customWidth="1"/>
    <col min="2076" max="2076" width="10.28515625" style="129" customWidth="1"/>
    <col min="2077" max="2079" width="1.140625" style="129" customWidth="1"/>
    <col min="2080" max="2080" width="2.28515625" style="129" customWidth="1"/>
    <col min="2081" max="2081" width="8" style="129" customWidth="1"/>
    <col min="2082" max="2085" width="1.140625" style="129" customWidth="1"/>
    <col min="2086" max="2086" width="3.140625" style="129" customWidth="1"/>
    <col min="2087" max="2087" width="2.5703125" style="129" customWidth="1"/>
    <col min="2088" max="2088" width="2.28515625" style="129" customWidth="1"/>
    <col min="2089" max="2089" width="1.140625" style="129" customWidth="1"/>
    <col min="2090" max="2090" width="2.28515625" style="129" customWidth="1"/>
    <col min="2091" max="2304" width="6.85546875" style="129" customWidth="1"/>
    <col min="2305" max="2305" width="3.42578125" style="129" customWidth="1"/>
    <col min="2306" max="2306" width="1.5703125" style="129" customWidth="1"/>
    <col min="2307" max="2307" width="1.85546875" style="129" customWidth="1"/>
    <col min="2308" max="2308" width="3.85546875" style="129" customWidth="1"/>
    <col min="2309" max="2309" width="1.28515625" style="129" customWidth="1"/>
    <col min="2310" max="2310" width="1" style="129" customWidth="1"/>
    <col min="2311" max="2311" width="2.28515625" style="129" customWidth="1"/>
    <col min="2312" max="2312" width="5.85546875" style="129" customWidth="1"/>
    <col min="2313" max="2313" width="8" style="129" customWidth="1"/>
    <col min="2314" max="2314" width="2.28515625" style="129" customWidth="1"/>
    <col min="2315" max="2315" width="9.140625" style="129" customWidth="1"/>
    <col min="2316" max="2316" width="4.5703125" style="129" customWidth="1"/>
    <col min="2317" max="2317" width="9.140625" style="129" customWidth="1"/>
    <col min="2318" max="2318" width="2.28515625" style="129" customWidth="1"/>
    <col min="2319" max="2319" width="5.28515625" style="129" customWidth="1"/>
    <col min="2320" max="2320" width="7.28515625" style="129" customWidth="1"/>
    <col min="2321" max="2321" width="1.140625" style="129" customWidth="1"/>
    <col min="2322" max="2322" width="4.140625" style="129" customWidth="1"/>
    <col min="2323" max="2323" width="8.42578125" style="129" customWidth="1"/>
    <col min="2324" max="2324" width="1.140625" style="129" customWidth="1"/>
    <col min="2325" max="2325" width="4.140625" style="129" customWidth="1"/>
    <col min="2326" max="2326" width="8.42578125" style="129" customWidth="1"/>
    <col min="2327" max="2327" width="1.140625" style="129" customWidth="1"/>
    <col min="2328" max="2328" width="3" style="129" customWidth="1"/>
    <col min="2329" max="2329" width="9.5703125" style="129" customWidth="1"/>
    <col min="2330" max="2330" width="1.140625" style="129" customWidth="1"/>
    <col min="2331" max="2331" width="2.28515625" style="129" customWidth="1"/>
    <col min="2332" max="2332" width="10.28515625" style="129" customWidth="1"/>
    <col min="2333" max="2335" width="1.140625" style="129" customWidth="1"/>
    <col min="2336" max="2336" width="2.28515625" style="129" customWidth="1"/>
    <col min="2337" max="2337" width="8" style="129" customWidth="1"/>
    <col min="2338" max="2341" width="1.140625" style="129" customWidth="1"/>
    <col min="2342" max="2342" width="3.140625" style="129" customWidth="1"/>
    <col min="2343" max="2343" width="2.5703125" style="129" customWidth="1"/>
    <col min="2344" max="2344" width="2.28515625" style="129" customWidth="1"/>
    <col min="2345" max="2345" width="1.140625" style="129" customWidth="1"/>
    <col min="2346" max="2346" width="2.28515625" style="129" customWidth="1"/>
    <col min="2347" max="2560" width="6.85546875" style="129" customWidth="1"/>
    <col min="2561" max="2561" width="3.42578125" style="129" customWidth="1"/>
    <col min="2562" max="2562" width="1.5703125" style="129" customWidth="1"/>
    <col min="2563" max="2563" width="1.85546875" style="129" customWidth="1"/>
    <col min="2564" max="2564" width="3.85546875" style="129" customWidth="1"/>
    <col min="2565" max="2565" width="1.28515625" style="129" customWidth="1"/>
    <col min="2566" max="2566" width="1" style="129" customWidth="1"/>
    <col min="2567" max="2567" width="2.28515625" style="129" customWidth="1"/>
    <col min="2568" max="2568" width="5.85546875" style="129" customWidth="1"/>
    <col min="2569" max="2569" width="8" style="129" customWidth="1"/>
    <col min="2570" max="2570" width="2.28515625" style="129" customWidth="1"/>
    <col min="2571" max="2571" width="9.140625" style="129" customWidth="1"/>
    <col min="2572" max="2572" width="4.5703125" style="129" customWidth="1"/>
    <col min="2573" max="2573" width="9.140625" style="129" customWidth="1"/>
    <col min="2574" max="2574" width="2.28515625" style="129" customWidth="1"/>
    <col min="2575" max="2575" width="5.28515625" style="129" customWidth="1"/>
    <col min="2576" max="2576" width="7.28515625" style="129" customWidth="1"/>
    <col min="2577" max="2577" width="1.140625" style="129" customWidth="1"/>
    <col min="2578" max="2578" width="4.140625" style="129" customWidth="1"/>
    <col min="2579" max="2579" width="8.42578125" style="129" customWidth="1"/>
    <col min="2580" max="2580" width="1.140625" style="129" customWidth="1"/>
    <col min="2581" max="2581" width="4.140625" style="129" customWidth="1"/>
    <col min="2582" max="2582" width="8.42578125" style="129" customWidth="1"/>
    <col min="2583" max="2583" width="1.140625" style="129" customWidth="1"/>
    <col min="2584" max="2584" width="3" style="129" customWidth="1"/>
    <col min="2585" max="2585" width="9.5703125" style="129" customWidth="1"/>
    <col min="2586" max="2586" width="1.140625" style="129" customWidth="1"/>
    <col min="2587" max="2587" width="2.28515625" style="129" customWidth="1"/>
    <col min="2588" max="2588" width="10.28515625" style="129" customWidth="1"/>
    <col min="2589" max="2591" width="1.140625" style="129" customWidth="1"/>
    <col min="2592" max="2592" width="2.28515625" style="129" customWidth="1"/>
    <col min="2593" max="2593" width="8" style="129" customWidth="1"/>
    <col min="2594" max="2597" width="1.140625" style="129" customWidth="1"/>
    <col min="2598" max="2598" width="3.140625" style="129" customWidth="1"/>
    <col min="2599" max="2599" width="2.5703125" style="129" customWidth="1"/>
    <col min="2600" max="2600" width="2.28515625" style="129" customWidth="1"/>
    <col min="2601" max="2601" width="1.140625" style="129" customWidth="1"/>
    <col min="2602" max="2602" width="2.28515625" style="129" customWidth="1"/>
    <col min="2603" max="2816" width="6.85546875" style="129" customWidth="1"/>
    <col min="2817" max="2817" width="3.42578125" style="129" customWidth="1"/>
    <col min="2818" max="2818" width="1.5703125" style="129" customWidth="1"/>
    <col min="2819" max="2819" width="1.85546875" style="129" customWidth="1"/>
    <col min="2820" max="2820" width="3.85546875" style="129" customWidth="1"/>
    <col min="2821" max="2821" width="1.28515625" style="129" customWidth="1"/>
    <col min="2822" max="2822" width="1" style="129" customWidth="1"/>
    <col min="2823" max="2823" width="2.28515625" style="129" customWidth="1"/>
    <col min="2824" max="2824" width="5.85546875" style="129" customWidth="1"/>
    <col min="2825" max="2825" width="8" style="129" customWidth="1"/>
    <col min="2826" max="2826" width="2.28515625" style="129" customWidth="1"/>
    <col min="2827" max="2827" width="9.140625" style="129" customWidth="1"/>
    <col min="2828" max="2828" width="4.5703125" style="129" customWidth="1"/>
    <col min="2829" max="2829" width="9.140625" style="129" customWidth="1"/>
    <col min="2830" max="2830" width="2.28515625" style="129" customWidth="1"/>
    <col min="2831" max="2831" width="5.28515625" style="129" customWidth="1"/>
    <col min="2832" max="2832" width="7.28515625" style="129" customWidth="1"/>
    <col min="2833" max="2833" width="1.140625" style="129" customWidth="1"/>
    <col min="2834" max="2834" width="4.140625" style="129" customWidth="1"/>
    <col min="2835" max="2835" width="8.42578125" style="129" customWidth="1"/>
    <col min="2836" max="2836" width="1.140625" style="129" customWidth="1"/>
    <col min="2837" max="2837" width="4.140625" style="129" customWidth="1"/>
    <col min="2838" max="2838" width="8.42578125" style="129" customWidth="1"/>
    <col min="2839" max="2839" width="1.140625" style="129" customWidth="1"/>
    <col min="2840" max="2840" width="3" style="129" customWidth="1"/>
    <col min="2841" max="2841" width="9.5703125" style="129" customWidth="1"/>
    <col min="2842" max="2842" width="1.140625" style="129" customWidth="1"/>
    <col min="2843" max="2843" width="2.28515625" style="129" customWidth="1"/>
    <col min="2844" max="2844" width="10.28515625" style="129" customWidth="1"/>
    <col min="2845" max="2847" width="1.140625" style="129" customWidth="1"/>
    <col min="2848" max="2848" width="2.28515625" style="129" customWidth="1"/>
    <col min="2849" max="2849" width="8" style="129" customWidth="1"/>
    <col min="2850" max="2853" width="1.140625" style="129" customWidth="1"/>
    <col min="2854" max="2854" width="3.140625" style="129" customWidth="1"/>
    <col min="2855" max="2855" width="2.5703125" style="129" customWidth="1"/>
    <col min="2856" max="2856" width="2.28515625" style="129" customWidth="1"/>
    <col min="2857" max="2857" width="1.140625" style="129" customWidth="1"/>
    <col min="2858" max="2858" width="2.28515625" style="129" customWidth="1"/>
    <col min="2859" max="3072" width="6.85546875" style="129" customWidth="1"/>
    <col min="3073" max="3073" width="3.42578125" style="129" customWidth="1"/>
    <col min="3074" max="3074" width="1.5703125" style="129" customWidth="1"/>
    <col min="3075" max="3075" width="1.85546875" style="129" customWidth="1"/>
    <col min="3076" max="3076" width="3.85546875" style="129" customWidth="1"/>
    <col min="3077" max="3077" width="1.28515625" style="129" customWidth="1"/>
    <col min="3078" max="3078" width="1" style="129" customWidth="1"/>
    <col min="3079" max="3079" width="2.28515625" style="129" customWidth="1"/>
    <col min="3080" max="3080" width="5.85546875" style="129" customWidth="1"/>
    <col min="3081" max="3081" width="8" style="129" customWidth="1"/>
    <col min="3082" max="3082" width="2.28515625" style="129" customWidth="1"/>
    <col min="3083" max="3083" width="9.140625" style="129" customWidth="1"/>
    <col min="3084" max="3084" width="4.5703125" style="129" customWidth="1"/>
    <col min="3085" max="3085" width="9.140625" style="129" customWidth="1"/>
    <col min="3086" max="3086" width="2.28515625" style="129" customWidth="1"/>
    <col min="3087" max="3087" width="5.28515625" style="129" customWidth="1"/>
    <col min="3088" max="3088" width="7.28515625" style="129" customWidth="1"/>
    <col min="3089" max="3089" width="1.140625" style="129" customWidth="1"/>
    <col min="3090" max="3090" width="4.140625" style="129" customWidth="1"/>
    <col min="3091" max="3091" width="8.42578125" style="129" customWidth="1"/>
    <col min="3092" max="3092" width="1.140625" style="129" customWidth="1"/>
    <col min="3093" max="3093" width="4.140625" style="129" customWidth="1"/>
    <col min="3094" max="3094" width="8.42578125" style="129" customWidth="1"/>
    <col min="3095" max="3095" width="1.140625" style="129" customWidth="1"/>
    <col min="3096" max="3096" width="3" style="129" customWidth="1"/>
    <col min="3097" max="3097" width="9.5703125" style="129" customWidth="1"/>
    <col min="3098" max="3098" width="1.140625" style="129" customWidth="1"/>
    <col min="3099" max="3099" width="2.28515625" style="129" customWidth="1"/>
    <col min="3100" max="3100" width="10.28515625" style="129" customWidth="1"/>
    <col min="3101" max="3103" width="1.140625" style="129" customWidth="1"/>
    <col min="3104" max="3104" width="2.28515625" style="129" customWidth="1"/>
    <col min="3105" max="3105" width="8" style="129" customWidth="1"/>
    <col min="3106" max="3109" width="1.140625" style="129" customWidth="1"/>
    <col min="3110" max="3110" width="3.140625" style="129" customWidth="1"/>
    <col min="3111" max="3111" width="2.5703125" style="129" customWidth="1"/>
    <col min="3112" max="3112" width="2.28515625" style="129" customWidth="1"/>
    <col min="3113" max="3113" width="1.140625" style="129" customWidth="1"/>
    <col min="3114" max="3114" width="2.28515625" style="129" customWidth="1"/>
    <col min="3115" max="3328" width="6.85546875" style="129" customWidth="1"/>
    <col min="3329" max="3329" width="3.42578125" style="129" customWidth="1"/>
    <col min="3330" max="3330" width="1.5703125" style="129" customWidth="1"/>
    <col min="3331" max="3331" width="1.85546875" style="129" customWidth="1"/>
    <col min="3332" max="3332" width="3.85546875" style="129" customWidth="1"/>
    <col min="3333" max="3333" width="1.28515625" style="129" customWidth="1"/>
    <col min="3334" max="3334" width="1" style="129" customWidth="1"/>
    <col min="3335" max="3335" width="2.28515625" style="129" customWidth="1"/>
    <col min="3336" max="3336" width="5.85546875" style="129" customWidth="1"/>
    <col min="3337" max="3337" width="8" style="129" customWidth="1"/>
    <col min="3338" max="3338" width="2.28515625" style="129" customWidth="1"/>
    <col min="3339" max="3339" width="9.140625" style="129" customWidth="1"/>
    <col min="3340" max="3340" width="4.5703125" style="129" customWidth="1"/>
    <col min="3341" max="3341" width="9.140625" style="129" customWidth="1"/>
    <col min="3342" max="3342" width="2.28515625" style="129" customWidth="1"/>
    <col min="3343" max="3343" width="5.28515625" style="129" customWidth="1"/>
    <col min="3344" max="3344" width="7.28515625" style="129" customWidth="1"/>
    <col min="3345" max="3345" width="1.140625" style="129" customWidth="1"/>
    <col min="3346" max="3346" width="4.140625" style="129" customWidth="1"/>
    <col min="3347" max="3347" width="8.42578125" style="129" customWidth="1"/>
    <col min="3348" max="3348" width="1.140625" style="129" customWidth="1"/>
    <col min="3349" max="3349" width="4.140625" style="129" customWidth="1"/>
    <col min="3350" max="3350" width="8.42578125" style="129" customWidth="1"/>
    <col min="3351" max="3351" width="1.140625" style="129" customWidth="1"/>
    <col min="3352" max="3352" width="3" style="129" customWidth="1"/>
    <col min="3353" max="3353" width="9.5703125" style="129" customWidth="1"/>
    <col min="3354" max="3354" width="1.140625" style="129" customWidth="1"/>
    <col min="3355" max="3355" width="2.28515625" style="129" customWidth="1"/>
    <col min="3356" max="3356" width="10.28515625" style="129" customWidth="1"/>
    <col min="3357" max="3359" width="1.140625" style="129" customWidth="1"/>
    <col min="3360" max="3360" width="2.28515625" style="129" customWidth="1"/>
    <col min="3361" max="3361" width="8" style="129" customWidth="1"/>
    <col min="3362" max="3365" width="1.140625" style="129" customWidth="1"/>
    <col min="3366" max="3366" width="3.140625" style="129" customWidth="1"/>
    <col min="3367" max="3367" width="2.5703125" style="129" customWidth="1"/>
    <col min="3368" max="3368" width="2.28515625" style="129" customWidth="1"/>
    <col min="3369" max="3369" width="1.140625" style="129" customWidth="1"/>
    <col min="3370" max="3370" width="2.28515625" style="129" customWidth="1"/>
    <col min="3371" max="3584" width="6.85546875" style="129" customWidth="1"/>
    <col min="3585" max="3585" width="3.42578125" style="129" customWidth="1"/>
    <col min="3586" max="3586" width="1.5703125" style="129" customWidth="1"/>
    <col min="3587" max="3587" width="1.85546875" style="129" customWidth="1"/>
    <col min="3588" max="3588" width="3.85546875" style="129" customWidth="1"/>
    <col min="3589" max="3589" width="1.28515625" style="129" customWidth="1"/>
    <col min="3590" max="3590" width="1" style="129" customWidth="1"/>
    <col min="3591" max="3591" width="2.28515625" style="129" customWidth="1"/>
    <col min="3592" max="3592" width="5.85546875" style="129" customWidth="1"/>
    <col min="3593" max="3593" width="8" style="129" customWidth="1"/>
    <col min="3594" max="3594" width="2.28515625" style="129" customWidth="1"/>
    <col min="3595" max="3595" width="9.140625" style="129" customWidth="1"/>
    <col min="3596" max="3596" width="4.5703125" style="129" customWidth="1"/>
    <col min="3597" max="3597" width="9.140625" style="129" customWidth="1"/>
    <col min="3598" max="3598" width="2.28515625" style="129" customWidth="1"/>
    <col min="3599" max="3599" width="5.28515625" style="129" customWidth="1"/>
    <col min="3600" max="3600" width="7.28515625" style="129" customWidth="1"/>
    <col min="3601" max="3601" width="1.140625" style="129" customWidth="1"/>
    <col min="3602" max="3602" width="4.140625" style="129" customWidth="1"/>
    <col min="3603" max="3603" width="8.42578125" style="129" customWidth="1"/>
    <col min="3604" max="3604" width="1.140625" style="129" customWidth="1"/>
    <col min="3605" max="3605" width="4.140625" style="129" customWidth="1"/>
    <col min="3606" max="3606" width="8.42578125" style="129" customWidth="1"/>
    <col min="3607" max="3607" width="1.140625" style="129" customWidth="1"/>
    <col min="3608" max="3608" width="3" style="129" customWidth="1"/>
    <col min="3609" max="3609" width="9.5703125" style="129" customWidth="1"/>
    <col min="3610" max="3610" width="1.140625" style="129" customWidth="1"/>
    <col min="3611" max="3611" width="2.28515625" style="129" customWidth="1"/>
    <col min="3612" max="3612" width="10.28515625" style="129" customWidth="1"/>
    <col min="3613" max="3615" width="1.140625" style="129" customWidth="1"/>
    <col min="3616" max="3616" width="2.28515625" style="129" customWidth="1"/>
    <col min="3617" max="3617" width="8" style="129" customWidth="1"/>
    <col min="3618" max="3621" width="1.140625" style="129" customWidth="1"/>
    <col min="3622" max="3622" width="3.140625" style="129" customWidth="1"/>
    <col min="3623" max="3623" width="2.5703125" style="129" customWidth="1"/>
    <col min="3624" max="3624" width="2.28515625" style="129" customWidth="1"/>
    <col min="3625" max="3625" width="1.140625" style="129" customWidth="1"/>
    <col min="3626" max="3626" width="2.28515625" style="129" customWidth="1"/>
    <col min="3627" max="3840" width="6.85546875" style="129" customWidth="1"/>
    <col min="3841" max="3841" width="3.42578125" style="129" customWidth="1"/>
    <col min="3842" max="3842" width="1.5703125" style="129" customWidth="1"/>
    <col min="3843" max="3843" width="1.85546875" style="129" customWidth="1"/>
    <col min="3844" max="3844" width="3.85546875" style="129" customWidth="1"/>
    <col min="3845" max="3845" width="1.28515625" style="129" customWidth="1"/>
    <col min="3846" max="3846" width="1" style="129" customWidth="1"/>
    <col min="3847" max="3847" width="2.28515625" style="129" customWidth="1"/>
    <col min="3848" max="3848" width="5.85546875" style="129" customWidth="1"/>
    <col min="3849" max="3849" width="8" style="129" customWidth="1"/>
    <col min="3850" max="3850" width="2.28515625" style="129" customWidth="1"/>
    <col min="3851" max="3851" width="9.140625" style="129" customWidth="1"/>
    <col min="3852" max="3852" width="4.5703125" style="129" customWidth="1"/>
    <col min="3853" max="3853" width="9.140625" style="129" customWidth="1"/>
    <col min="3854" max="3854" width="2.28515625" style="129" customWidth="1"/>
    <col min="3855" max="3855" width="5.28515625" style="129" customWidth="1"/>
    <col min="3856" max="3856" width="7.28515625" style="129" customWidth="1"/>
    <col min="3857" max="3857" width="1.140625" style="129" customWidth="1"/>
    <col min="3858" max="3858" width="4.140625" style="129" customWidth="1"/>
    <col min="3859" max="3859" width="8.42578125" style="129" customWidth="1"/>
    <col min="3860" max="3860" width="1.140625" style="129" customWidth="1"/>
    <col min="3861" max="3861" width="4.140625" style="129" customWidth="1"/>
    <col min="3862" max="3862" width="8.42578125" style="129" customWidth="1"/>
    <col min="3863" max="3863" width="1.140625" style="129" customWidth="1"/>
    <col min="3864" max="3864" width="3" style="129" customWidth="1"/>
    <col min="3865" max="3865" width="9.5703125" style="129" customWidth="1"/>
    <col min="3866" max="3866" width="1.140625" style="129" customWidth="1"/>
    <col min="3867" max="3867" width="2.28515625" style="129" customWidth="1"/>
    <col min="3868" max="3868" width="10.28515625" style="129" customWidth="1"/>
    <col min="3869" max="3871" width="1.140625" style="129" customWidth="1"/>
    <col min="3872" max="3872" width="2.28515625" style="129" customWidth="1"/>
    <col min="3873" max="3873" width="8" style="129" customWidth="1"/>
    <col min="3874" max="3877" width="1.140625" style="129" customWidth="1"/>
    <col min="3878" max="3878" width="3.140625" style="129" customWidth="1"/>
    <col min="3879" max="3879" width="2.5703125" style="129" customWidth="1"/>
    <col min="3880" max="3880" width="2.28515625" style="129" customWidth="1"/>
    <col min="3881" max="3881" width="1.140625" style="129" customWidth="1"/>
    <col min="3882" max="3882" width="2.28515625" style="129" customWidth="1"/>
    <col min="3883" max="4096" width="6.85546875" style="129" customWidth="1"/>
    <col min="4097" max="4097" width="3.42578125" style="129" customWidth="1"/>
    <col min="4098" max="4098" width="1.5703125" style="129" customWidth="1"/>
    <col min="4099" max="4099" width="1.85546875" style="129" customWidth="1"/>
    <col min="4100" max="4100" width="3.85546875" style="129" customWidth="1"/>
    <col min="4101" max="4101" width="1.28515625" style="129" customWidth="1"/>
    <col min="4102" max="4102" width="1" style="129" customWidth="1"/>
    <col min="4103" max="4103" width="2.28515625" style="129" customWidth="1"/>
    <col min="4104" max="4104" width="5.85546875" style="129" customWidth="1"/>
    <col min="4105" max="4105" width="8" style="129" customWidth="1"/>
    <col min="4106" max="4106" width="2.28515625" style="129" customWidth="1"/>
    <col min="4107" max="4107" width="9.140625" style="129" customWidth="1"/>
    <col min="4108" max="4108" width="4.5703125" style="129" customWidth="1"/>
    <col min="4109" max="4109" width="9.140625" style="129" customWidth="1"/>
    <col min="4110" max="4110" width="2.28515625" style="129" customWidth="1"/>
    <col min="4111" max="4111" width="5.28515625" style="129" customWidth="1"/>
    <col min="4112" max="4112" width="7.28515625" style="129" customWidth="1"/>
    <col min="4113" max="4113" width="1.140625" style="129" customWidth="1"/>
    <col min="4114" max="4114" width="4.140625" style="129" customWidth="1"/>
    <col min="4115" max="4115" width="8.42578125" style="129" customWidth="1"/>
    <col min="4116" max="4116" width="1.140625" style="129" customWidth="1"/>
    <col min="4117" max="4117" width="4.140625" style="129" customWidth="1"/>
    <col min="4118" max="4118" width="8.42578125" style="129" customWidth="1"/>
    <col min="4119" max="4119" width="1.140625" style="129" customWidth="1"/>
    <col min="4120" max="4120" width="3" style="129" customWidth="1"/>
    <col min="4121" max="4121" width="9.5703125" style="129" customWidth="1"/>
    <col min="4122" max="4122" width="1.140625" style="129" customWidth="1"/>
    <col min="4123" max="4123" width="2.28515625" style="129" customWidth="1"/>
    <col min="4124" max="4124" width="10.28515625" style="129" customWidth="1"/>
    <col min="4125" max="4127" width="1.140625" style="129" customWidth="1"/>
    <col min="4128" max="4128" width="2.28515625" style="129" customWidth="1"/>
    <col min="4129" max="4129" width="8" style="129" customWidth="1"/>
    <col min="4130" max="4133" width="1.140625" style="129" customWidth="1"/>
    <col min="4134" max="4134" width="3.140625" style="129" customWidth="1"/>
    <col min="4135" max="4135" width="2.5703125" style="129" customWidth="1"/>
    <col min="4136" max="4136" width="2.28515625" style="129" customWidth="1"/>
    <col min="4137" max="4137" width="1.140625" style="129" customWidth="1"/>
    <col min="4138" max="4138" width="2.28515625" style="129" customWidth="1"/>
    <col min="4139" max="4352" width="6.85546875" style="129" customWidth="1"/>
    <col min="4353" max="4353" width="3.42578125" style="129" customWidth="1"/>
    <col min="4354" max="4354" width="1.5703125" style="129" customWidth="1"/>
    <col min="4355" max="4355" width="1.85546875" style="129" customWidth="1"/>
    <col min="4356" max="4356" width="3.85546875" style="129" customWidth="1"/>
    <col min="4357" max="4357" width="1.28515625" style="129" customWidth="1"/>
    <col min="4358" max="4358" width="1" style="129" customWidth="1"/>
    <col min="4359" max="4359" width="2.28515625" style="129" customWidth="1"/>
    <col min="4360" max="4360" width="5.85546875" style="129" customWidth="1"/>
    <col min="4361" max="4361" width="8" style="129" customWidth="1"/>
    <col min="4362" max="4362" width="2.28515625" style="129" customWidth="1"/>
    <col min="4363" max="4363" width="9.140625" style="129" customWidth="1"/>
    <col min="4364" max="4364" width="4.5703125" style="129" customWidth="1"/>
    <col min="4365" max="4365" width="9.140625" style="129" customWidth="1"/>
    <col min="4366" max="4366" width="2.28515625" style="129" customWidth="1"/>
    <col min="4367" max="4367" width="5.28515625" style="129" customWidth="1"/>
    <col min="4368" max="4368" width="7.28515625" style="129" customWidth="1"/>
    <col min="4369" max="4369" width="1.140625" style="129" customWidth="1"/>
    <col min="4370" max="4370" width="4.140625" style="129" customWidth="1"/>
    <col min="4371" max="4371" width="8.42578125" style="129" customWidth="1"/>
    <col min="4372" max="4372" width="1.140625" style="129" customWidth="1"/>
    <col min="4373" max="4373" width="4.140625" style="129" customWidth="1"/>
    <col min="4374" max="4374" width="8.42578125" style="129" customWidth="1"/>
    <col min="4375" max="4375" width="1.140625" style="129" customWidth="1"/>
    <col min="4376" max="4376" width="3" style="129" customWidth="1"/>
    <col min="4377" max="4377" width="9.5703125" style="129" customWidth="1"/>
    <col min="4378" max="4378" width="1.140625" style="129" customWidth="1"/>
    <col min="4379" max="4379" width="2.28515625" style="129" customWidth="1"/>
    <col min="4380" max="4380" width="10.28515625" style="129" customWidth="1"/>
    <col min="4381" max="4383" width="1.140625" style="129" customWidth="1"/>
    <col min="4384" max="4384" width="2.28515625" style="129" customWidth="1"/>
    <col min="4385" max="4385" width="8" style="129" customWidth="1"/>
    <col min="4386" max="4389" width="1.140625" style="129" customWidth="1"/>
    <col min="4390" max="4390" width="3.140625" style="129" customWidth="1"/>
    <col min="4391" max="4391" width="2.5703125" style="129" customWidth="1"/>
    <col min="4392" max="4392" width="2.28515625" style="129" customWidth="1"/>
    <col min="4393" max="4393" width="1.140625" style="129" customWidth="1"/>
    <col min="4394" max="4394" width="2.28515625" style="129" customWidth="1"/>
    <col min="4395" max="4608" width="6.85546875" style="129" customWidth="1"/>
    <col min="4609" max="4609" width="3.42578125" style="129" customWidth="1"/>
    <col min="4610" max="4610" width="1.5703125" style="129" customWidth="1"/>
    <col min="4611" max="4611" width="1.85546875" style="129" customWidth="1"/>
    <col min="4612" max="4612" width="3.85546875" style="129" customWidth="1"/>
    <col min="4613" max="4613" width="1.28515625" style="129" customWidth="1"/>
    <col min="4614" max="4614" width="1" style="129" customWidth="1"/>
    <col min="4615" max="4615" width="2.28515625" style="129" customWidth="1"/>
    <col min="4616" max="4616" width="5.85546875" style="129" customWidth="1"/>
    <col min="4617" max="4617" width="8" style="129" customWidth="1"/>
    <col min="4618" max="4618" width="2.28515625" style="129" customWidth="1"/>
    <col min="4619" max="4619" width="9.140625" style="129" customWidth="1"/>
    <col min="4620" max="4620" width="4.5703125" style="129" customWidth="1"/>
    <col min="4621" max="4621" width="9.140625" style="129" customWidth="1"/>
    <col min="4622" max="4622" width="2.28515625" style="129" customWidth="1"/>
    <col min="4623" max="4623" width="5.28515625" style="129" customWidth="1"/>
    <col min="4624" max="4624" width="7.28515625" style="129" customWidth="1"/>
    <col min="4625" max="4625" width="1.140625" style="129" customWidth="1"/>
    <col min="4626" max="4626" width="4.140625" style="129" customWidth="1"/>
    <col min="4627" max="4627" width="8.42578125" style="129" customWidth="1"/>
    <col min="4628" max="4628" width="1.140625" style="129" customWidth="1"/>
    <col min="4629" max="4629" width="4.140625" style="129" customWidth="1"/>
    <col min="4630" max="4630" width="8.42578125" style="129" customWidth="1"/>
    <col min="4631" max="4631" width="1.140625" style="129" customWidth="1"/>
    <col min="4632" max="4632" width="3" style="129" customWidth="1"/>
    <col min="4633" max="4633" width="9.5703125" style="129" customWidth="1"/>
    <col min="4634" max="4634" width="1.140625" style="129" customWidth="1"/>
    <col min="4635" max="4635" width="2.28515625" style="129" customWidth="1"/>
    <col min="4636" max="4636" width="10.28515625" style="129" customWidth="1"/>
    <col min="4637" max="4639" width="1.140625" style="129" customWidth="1"/>
    <col min="4640" max="4640" width="2.28515625" style="129" customWidth="1"/>
    <col min="4641" max="4641" width="8" style="129" customWidth="1"/>
    <col min="4642" max="4645" width="1.140625" style="129" customWidth="1"/>
    <col min="4646" max="4646" width="3.140625" style="129" customWidth="1"/>
    <col min="4647" max="4647" width="2.5703125" style="129" customWidth="1"/>
    <col min="4648" max="4648" width="2.28515625" style="129" customWidth="1"/>
    <col min="4649" max="4649" width="1.140625" style="129" customWidth="1"/>
    <col min="4650" max="4650" width="2.28515625" style="129" customWidth="1"/>
    <col min="4651" max="4864" width="6.85546875" style="129" customWidth="1"/>
    <col min="4865" max="4865" width="3.42578125" style="129" customWidth="1"/>
    <col min="4866" max="4866" width="1.5703125" style="129" customWidth="1"/>
    <col min="4867" max="4867" width="1.85546875" style="129" customWidth="1"/>
    <col min="4868" max="4868" width="3.85546875" style="129" customWidth="1"/>
    <col min="4869" max="4869" width="1.28515625" style="129" customWidth="1"/>
    <col min="4870" max="4870" width="1" style="129" customWidth="1"/>
    <col min="4871" max="4871" width="2.28515625" style="129" customWidth="1"/>
    <col min="4872" max="4872" width="5.85546875" style="129" customWidth="1"/>
    <col min="4873" max="4873" width="8" style="129" customWidth="1"/>
    <col min="4874" max="4874" width="2.28515625" style="129" customWidth="1"/>
    <col min="4875" max="4875" width="9.140625" style="129" customWidth="1"/>
    <col min="4876" max="4876" width="4.5703125" style="129" customWidth="1"/>
    <col min="4877" max="4877" width="9.140625" style="129" customWidth="1"/>
    <col min="4878" max="4878" width="2.28515625" style="129" customWidth="1"/>
    <col min="4879" max="4879" width="5.28515625" style="129" customWidth="1"/>
    <col min="4880" max="4880" width="7.28515625" style="129" customWidth="1"/>
    <col min="4881" max="4881" width="1.140625" style="129" customWidth="1"/>
    <col min="4882" max="4882" width="4.140625" style="129" customWidth="1"/>
    <col min="4883" max="4883" width="8.42578125" style="129" customWidth="1"/>
    <col min="4884" max="4884" width="1.140625" style="129" customWidth="1"/>
    <col min="4885" max="4885" width="4.140625" style="129" customWidth="1"/>
    <col min="4886" max="4886" width="8.42578125" style="129" customWidth="1"/>
    <col min="4887" max="4887" width="1.140625" style="129" customWidth="1"/>
    <col min="4888" max="4888" width="3" style="129" customWidth="1"/>
    <col min="4889" max="4889" width="9.5703125" style="129" customWidth="1"/>
    <col min="4890" max="4890" width="1.140625" style="129" customWidth="1"/>
    <col min="4891" max="4891" width="2.28515625" style="129" customWidth="1"/>
    <col min="4892" max="4892" width="10.28515625" style="129" customWidth="1"/>
    <col min="4893" max="4895" width="1.140625" style="129" customWidth="1"/>
    <col min="4896" max="4896" width="2.28515625" style="129" customWidth="1"/>
    <col min="4897" max="4897" width="8" style="129" customWidth="1"/>
    <col min="4898" max="4901" width="1.140625" style="129" customWidth="1"/>
    <col min="4902" max="4902" width="3.140625" style="129" customWidth="1"/>
    <col min="4903" max="4903" width="2.5703125" style="129" customWidth="1"/>
    <col min="4904" max="4904" width="2.28515625" style="129" customWidth="1"/>
    <col min="4905" max="4905" width="1.140625" style="129" customWidth="1"/>
    <col min="4906" max="4906" width="2.28515625" style="129" customWidth="1"/>
    <col min="4907" max="5120" width="6.85546875" style="129" customWidth="1"/>
    <col min="5121" max="5121" width="3.42578125" style="129" customWidth="1"/>
    <col min="5122" max="5122" width="1.5703125" style="129" customWidth="1"/>
    <col min="5123" max="5123" width="1.85546875" style="129" customWidth="1"/>
    <col min="5124" max="5124" width="3.85546875" style="129" customWidth="1"/>
    <col min="5125" max="5125" width="1.28515625" style="129" customWidth="1"/>
    <col min="5126" max="5126" width="1" style="129" customWidth="1"/>
    <col min="5127" max="5127" width="2.28515625" style="129" customWidth="1"/>
    <col min="5128" max="5128" width="5.85546875" style="129" customWidth="1"/>
    <col min="5129" max="5129" width="8" style="129" customWidth="1"/>
    <col min="5130" max="5130" width="2.28515625" style="129" customWidth="1"/>
    <col min="5131" max="5131" width="9.140625" style="129" customWidth="1"/>
    <col min="5132" max="5132" width="4.5703125" style="129" customWidth="1"/>
    <col min="5133" max="5133" width="9.140625" style="129" customWidth="1"/>
    <col min="5134" max="5134" width="2.28515625" style="129" customWidth="1"/>
    <col min="5135" max="5135" width="5.28515625" style="129" customWidth="1"/>
    <col min="5136" max="5136" width="7.28515625" style="129" customWidth="1"/>
    <col min="5137" max="5137" width="1.140625" style="129" customWidth="1"/>
    <col min="5138" max="5138" width="4.140625" style="129" customWidth="1"/>
    <col min="5139" max="5139" width="8.42578125" style="129" customWidth="1"/>
    <col min="5140" max="5140" width="1.140625" style="129" customWidth="1"/>
    <col min="5141" max="5141" width="4.140625" style="129" customWidth="1"/>
    <col min="5142" max="5142" width="8.42578125" style="129" customWidth="1"/>
    <col min="5143" max="5143" width="1.140625" style="129" customWidth="1"/>
    <col min="5144" max="5144" width="3" style="129" customWidth="1"/>
    <col min="5145" max="5145" width="9.5703125" style="129" customWidth="1"/>
    <col min="5146" max="5146" width="1.140625" style="129" customWidth="1"/>
    <col min="5147" max="5147" width="2.28515625" style="129" customWidth="1"/>
    <col min="5148" max="5148" width="10.28515625" style="129" customWidth="1"/>
    <col min="5149" max="5151" width="1.140625" style="129" customWidth="1"/>
    <col min="5152" max="5152" width="2.28515625" style="129" customWidth="1"/>
    <col min="5153" max="5153" width="8" style="129" customWidth="1"/>
    <col min="5154" max="5157" width="1.140625" style="129" customWidth="1"/>
    <col min="5158" max="5158" width="3.140625" style="129" customWidth="1"/>
    <col min="5159" max="5159" width="2.5703125" style="129" customWidth="1"/>
    <col min="5160" max="5160" width="2.28515625" style="129" customWidth="1"/>
    <col min="5161" max="5161" width="1.140625" style="129" customWidth="1"/>
    <col min="5162" max="5162" width="2.28515625" style="129" customWidth="1"/>
    <col min="5163" max="5376" width="6.85546875" style="129" customWidth="1"/>
    <col min="5377" max="5377" width="3.42578125" style="129" customWidth="1"/>
    <col min="5378" max="5378" width="1.5703125" style="129" customWidth="1"/>
    <col min="5379" max="5379" width="1.85546875" style="129" customWidth="1"/>
    <col min="5380" max="5380" width="3.85546875" style="129" customWidth="1"/>
    <col min="5381" max="5381" width="1.28515625" style="129" customWidth="1"/>
    <col min="5382" max="5382" width="1" style="129" customWidth="1"/>
    <col min="5383" max="5383" width="2.28515625" style="129" customWidth="1"/>
    <col min="5384" max="5384" width="5.85546875" style="129" customWidth="1"/>
    <col min="5385" max="5385" width="8" style="129" customWidth="1"/>
    <col min="5386" max="5386" width="2.28515625" style="129" customWidth="1"/>
    <col min="5387" max="5387" width="9.140625" style="129" customWidth="1"/>
    <col min="5388" max="5388" width="4.5703125" style="129" customWidth="1"/>
    <col min="5389" max="5389" width="9.140625" style="129" customWidth="1"/>
    <col min="5390" max="5390" width="2.28515625" style="129" customWidth="1"/>
    <col min="5391" max="5391" width="5.28515625" style="129" customWidth="1"/>
    <col min="5392" max="5392" width="7.28515625" style="129" customWidth="1"/>
    <col min="5393" max="5393" width="1.140625" style="129" customWidth="1"/>
    <col min="5394" max="5394" width="4.140625" style="129" customWidth="1"/>
    <col min="5395" max="5395" width="8.42578125" style="129" customWidth="1"/>
    <col min="5396" max="5396" width="1.140625" style="129" customWidth="1"/>
    <col min="5397" max="5397" width="4.140625" style="129" customWidth="1"/>
    <col min="5398" max="5398" width="8.42578125" style="129" customWidth="1"/>
    <col min="5399" max="5399" width="1.140625" style="129" customWidth="1"/>
    <col min="5400" max="5400" width="3" style="129" customWidth="1"/>
    <col min="5401" max="5401" width="9.5703125" style="129" customWidth="1"/>
    <col min="5402" max="5402" width="1.140625" style="129" customWidth="1"/>
    <col min="5403" max="5403" width="2.28515625" style="129" customWidth="1"/>
    <col min="5404" max="5404" width="10.28515625" style="129" customWidth="1"/>
    <col min="5405" max="5407" width="1.140625" style="129" customWidth="1"/>
    <col min="5408" max="5408" width="2.28515625" style="129" customWidth="1"/>
    <col min="5409" max="5409" width="8" style="129" customWidth="1"/>
    <col min="5410" max="5413" width="1.140625" style="129" customWidth="1"/>
    <col min="5414" max="5414" width="3.140625" style="129" customWidth="1"/>
    <col min="5415" max="5415" width="2.5703125" style="129" customWidth="1"/>
    <col min="5416" max="5416" width="2.28515625" style="129" customWidth="1"/>
    <col min="5417" max="5417" width="1.140625" style="129" customWidth="1"/>
    <col min="5418" max="5418" width="2.28515625" style="129" customWidth="1"/>
    <col min="5419" max="5632" width="6.85546875" style="129" customWidth="1"/>
    <col min="5633" max="5633" width="3.42578125" style="129" customWidth="1"/>
    <col min="5634" max="5634" width="1.5703125" style="129" customWidth="1"/>
    <col min="5635" max="5635" width="1.85546875" style="129" customWidth="1"/>
    <col min="5636" max="5636" width="3.85546875" style="129" customWidth="1"/>
    <col min="5637" max="5637" width="1.28515625" style="129" customWidth="1"/>
    <col min="5638" max="5638" width="1" style="129" customWidth="1"/>
    <col min="5639" max="5639" width="2.28515625" style="129" customWidth="1"/>
    <col min="5640" max="5640" width="5.85546875" style="129" customWidth="1"/>
    <col min="5641" max="5641" width="8" style="129" customWidth="1"/>
    <col min="5642" max="5642" width="2.28515625" style="129" customWidth="1"/>
    <col min="5643" max="5643" width="9.140625" style="129" customWidth="1"/>
    <col min="5644" max="5644" width="4.5703125" style="129" customWidth="1"/>
    <col min="5645" max="5645" width="9.140625" style="129" customWidth="1"/>
    <col min="5646" max="5646" width="2.28515625" style="129" customWidth="1"/>
    <col min="5647" max="5647" width="5.28515625" style="129" customWidth="1"/>
    <col min="5648" max="5648" width="7.28515625" style="129" customWidth="1"/>
    <col min="5649" max="5649" width="1.140625" style="129" customWidth="1"/>
    <col min="5650" max="5650" width="4.140625" style="129" customWidth="1"/>
    <col min="5651" max="5651" width="8.42578125" style="129" customWidth="1"/>
    <col min="5652" max="5652" width="1.140625" style="129" customWidth="1"/>
    <col min="5653" max="5653" width="4.140625" style="129" customWidth="1"/>
    <col min="5654" max="5654" width="8.42578125" style="129" customWidth="1"/>
    <col min="5655" max="5655" width="1.140625" style="129" customWidth="1"/>
    <col min="5656" max="5656" width="3" style="129" customWidth="1"/>
    <col min="5657" max="5657" width="9.5703125" style="129" customWidth="1"/>
    <col min="5658" max="5658" width="1.140625" style="129" customWidth="1"/>
    <col min="5659" max="5659" width="2.28515625" style="129" customWidth="1"/>
    <col min="5660" max="5660" width="10.28515625" style="129" customWidth="1"/>
    <col min="5661" max="5663" width="1.140625" style="129" customWidth="1"/>
    <col min="5664" max="5664" width="2.28515625" style="129" customWidth="1"/>
    <col min="5665" max="5665" width="8" style="129" customWidth="1"/>
    <col min="5666" max="5669" width="1.140625" style="129" customWidth="1"/>
    <col min="5670" max="5670" width="3.140625" style="129" customWidth="1"/>
    <col min="5671" max="5671" width="2.5703125" style="129" customWidth="1"/>
    <col min="5672" max="5672" width="2.28515625" style="129" customWidth="1"/>
    <col min="5673" max="5673" width="1.140625" style="129" customWidth="1"/>
    <col min="5674" max="5674" width="2.28515625" style="129" customWidth="1"/>
    <col min="5675" max="5888" width="6.85546875" style="129" customWidth="1"/>
    <col min="5889" max="5889" width="3.42578125" style="129" customWidth="1"/>
    <col min="5890" max="5890" width="1.5703125" style="129" customWidth="1"/>
    <col min="5891" max="5891" width="1.85546875" style="129" customWidth="1"/>
    <col min="5892" max="5892" width="3.85546875" style="129" customWidth="1"/>
    <col min="5893" max="5893" width="1.28515625" style="129" customWidth="1"/>
    <col min="5894" max="5894" width="1" style="129" customWidth="1"/>
    <col min="5895" max="5895" width="2.28515625" style="129" customWidth="1"/>
    <col min="5896" max="5896" width="5.85546875" style="129" customWidth="1"/>
    <col min="5897" max="5897" width="8" style="129" customWidth="1"/>
    <col min="5898" max="5898" width="2.28515625" style="129" customWidth="1"/>
    <col min="5899" max="5899" width="9.140625" style="129" customWidth="1"/>
    <col min="5900" max="5900" width="4.5703125" style="129" customWidth="1"/>
    <col min="5901" max="5901" width="9.140625" style="129" customWidth="1"/>
    <col min="5902" max="5902" width="2.28515625" style="129" customWidth="1"/>
    <col min="5903" max="5903" width="5.28515625" style="129" customWidth="1"/>
    <col min="5904" max="5904" width="7.28515625" style="129" customWidth="1"/>
    <col min="5905" max="5905" width="1.140625" style="129" customWidth="1"/>
    <col min="5906" max="5906" width="4.140625" style="129" customWidth="1"/>
    <col min="5907" max="5907" width="8.42578125" style="129" customWidth="1"/>
    <col min="5908" max="5908" width="1.140625" style="129" customWidth="1"/>
    <col min="5909" max="5909" width="4.140625" style="129" customWidth="1"/>
    <col min="5910" max="5910" width="8.42578125" style="129" customWidth="1"/>
    <col min="5911" max="5911" width="1.140625" style="129" customWidth="1"/>
    <col min="5912" max="5912" width="3" style="129" customWidth="1"/>
    <col min="5913" max="5913" width="9.5703125" style="129" customWidth="1"/>
    <col min="5914" max="5914" width="1.140625" style="129" customWidth="1"/>
    <col min="5915" max="5915" width="2.28515625" style="129" customWidth="1"/>
    <col min="5916" max="5916" width="10.28515625" style="129" customWidth="1"/>
    <col min="5917" max="5919" width="1.140625" style="129" customWidth="1"/>
    <col min="5920" max="5920" width="2.28515625" style="129" customWidth="1"/>
    <col min="5921" max="5921" width="8" style="129" customWidth="1"/>
    <col min="5922" max="5925" width="1.140625" style="129" customWidth="1"/>
    <col min="5926" max="5926" width="3.140625" style="129" customWidth="1"/>
    <col min="5927" max="5927" width="2.5703125" style="129" customWidth="1"/>
    <col min="5928" max="5928" width="2.28515625" style="129" customWidth="1"/>
    <col min="5929" max="5929" width="1.140625" style="129" customWidth="1"/>
    <col min="5930" max="5930" width="2.28515625" style="129" customWidth="1"/>
    <col min="5931" max="6144" width="6.85546875" style="129" customWidth="1"/>
    <col min="6145" max="6145" width="3.42578125" style="129" customWidth="1"/>
    <col min="6146" max="6146" width="1.5703125" style="129" customWidth="1"/>
    <col min="6147" max="6147" width="1.85546875" style="129" customWidth="1"/>
    <col min="6148" max="6148" width="3.85546875" style="129" customWidth="1"/>
    <col min="6149" max="6149" width="1.28515625" style="129" customWidth="1"/>
    <col min="6150" max="6150" width="1" style="129" customWidth="1"/>
    <col min="6151" max="6151" width="2.28515625" style="129" customWidth="1"/>
    <col min="6152" max="6152" width="5.85546875" style="129" customWidth="1"/>
    <col min="6153" max="6153" width="8" style="129" customWidth="1"/>
    <col min="6154" max="6154" width="2.28515625" style="129" customWidth="1"/>
    <col min="6155" max="6155" width="9.140625" style="129" customWidth="1"/>
    <col min="6156" max="6156" width="4.5703125" style="129" customWidth="1"/>
    <col min="6157" max="6157" width="9.140625" style="129" customWidth="1"/>
    <col min="6158" max="6158" width="2.28515625" style="129" customWidth="1"/>
    <col min="6159" max="6159" width="5.28515625" style="129" customWidth="1"/>
    <col min="6160" max="6160" width="7.28515625" style="129" customWidth="1"/>
    <col min="6161" max="6161" width="1.140625" style="129" customWidth="1"/>
    <col min="6162" max="6162" width="4.140625" style="129" customWidth="1"/>
    <col min="6163" max="6163" width="8.42578125" style="129" customWidth="1"/>
    <col min="6164" max="6164" width="1.140625" style="129" customWidth="1"/>
    <col min="6165" max="6165" width="4.140625" style="129" customWidth="1"/>
    <col min="6166" max="6166" width="8.42578125" style="129" customWidth="1"/>
    <col min="6167" max="6167" width="1.140625" style="129" customWidth="1"/>
    <col min="6168" max="6168" width="3" style="129" customWidth="1"/>
    <col min="6169" max="6169" width="9.5703125" style="129" customWidth="1"/>
    <col min="6170" max="6170" width="1.140625" style="129" customWidth="1"/>
    <col min="6171" max="6171" width="2.28515625" style="129" customWidth="1"/>
    <col min="6172" max="6172" width="10.28515625" style="129" customWidth="1"/>
    <col min="6173" max="6175" width="1.140625" style="129" customWidth="1"/>
    <col min="6176" max="6176" width="2.28515625" style="129" customWidth="1"/>
    <col min="6177" max="6177" width="8" style="129" customWidth="1"/>
    <col min="6178" max="6181" width="1.140625" style="129" customWidth="1"/>
    <col min="6182" max="6182" width="3.140625" style="129" customWidth="1"/>
    <col min="6183" max="6183" width="2.5703125" style="129" customWidth="1"/>
    <col min="6184" max="6184" width="2.28515625" style="129" customWidth="1"/>
    <col min="6185" max="6185" width="1.140625" style="129" customWidth="1"/>
    <col min="6186" max="6186" width="2.28515625" style="129" customWidth="1"/>
    <col min="6187" max="6400" width="6.85546875" style="129" customWidth="1"/>
    <col min="6401" max="6401" width="3.42578125" style="129" customWidth="1"/>
    <col min="6402" max="6402" width="1.5703125" style="129" customWidth="1"/>
    <col min="6403" max="6403" width="1.85546875" style="129" customWidth="1"/>
    <col min="6404" max="6404" width="3.85546875" style="129" customWidth="1"/>
    <col min="6405" max="6405" width="1.28515625" style="129" customWidth="1"/>
    <col min="6406" max="6406" width="1" style="129" customWidth="1"/>
    <col min="6407" max="6407" width="2.28515625" style="129" customWidth="1"/>
    <col min="6408" max="6408" width="5.85546875" style="129" customWidth="1"/>
    <col min="6409" max="6409" width="8" style="129" customWidth="1"/>
    <col min="6410" max="6410" width="2.28515625" style="129" customWidth="1"/>
    <col min="6411" max="6411" width="9.140625" style="129" customWidth="1"/>
    <col min="6412" max="6412" width="4.5703125" style="129" customWidth="1"/>
    <col min="6413" max="6413" width="9.140625" style="129" customWidth="1"/>
    <col min="6414" max="6414" width="2.28515625" style="129" customWidth="1"/>
    <col min="6415" max="6415" width="5.28515625" style="129" customWidth="1"/>
    <col min="6416" max="6416" width="7.28515625" style="129" customWidth="1"/>
    <col min="6417" max="6417" width="1.140625" style="129" customWidth="1"/>
    <col min="6418" max="6418" width="4.140625" style="129" customWidth="1"/>
    <col min="6419" max="6419" width="8.42578125" style="129" customWidth="1"/>
    <col min="6420" max="6420" width="1.140625" style="129" customWidth="1"/>
    <col min="6421" max="6421" width="4.140625" style="129" customWidth="1"/>
    <col min="6422" max="6422" width="8.42578125" style="129" customWidth="1"/>
    <col min="6423" max="6423" width="1.140625" style="129" customWidth="1"/>
    <col min="6424" max="6424" width="3" style="129" customWidth="1"/>
    <col min="6425" max="6425" width="9.5703125" style="129" customWidth="1"/>
    <col min="6426" max="6426" width="1.140625" style="129" customWidth="1"/>
    <col min="6427" max="6427" width="2.28515625" style="129" customWidth="1"/>
    <col min="6428" max="6428" width="10.28515625" style="129" customWidth="1"/>
    <col min="6429" max="6431" width="1.140625" style="129" customWidth="1"/>
    <col min="6432" max="6432" width="2.28515625" style="129" customWidth="1"/>
    <col min="6433" max="6433" width="8" style="129" customWidth="1"/>
    <col min="6434" max="6437" width="1.140625" style="129" customWidth="1"/>
    <col min="6438" max="6438" width="3.140625" style="129" customWidth="1"/>
    <col min="6439" max="6439" width="2.5703125" style="129" customWidth="1"/>
    <col min="6440" max="6440" width="2.28515625" style="129" customWidth="1"/>
    <col min="6441" max="6441" width="1.140625" style="129" customWidth="1"/>
    <col min="6442" max="6442" width="2.28515625" style="129" customWidth="1"/>
    <col min="6443" max="6656" width="6.85546875" style="129" customWidth="1"/>
    <col min="6657" max="6657" width="3.42578125" style="129" customWidth="1"/>
    <col min="6658" max="6658" width="1.5703125" style="129" customWidth="1"/>
    <col min="6659" max="6659" width="1.85546875" style="129" customWidth="1"/>
    <col min="6660" max="6660" width="3.85546875" style="129" customWidth="1"/>
    <col min="6661" max="6661" width="1.28515625" style="129" customWidth="1"/>
    <col min="6662" max="6662" width="1" style="129" customWidth="1"/>
    <col min="6663" max="6663" width="2.28515625" style="129" customWidth="1"/>
    <col min="6664" max="6664" width="5.85546875" style="129" customWidth="1"/>
    <col min="6665" max="6665" width="8" style="129" customWidth="1"/>
    <col min="6666" max="6666" width="2.28515625" style="129" customWidth="1"/>
    <col min="6667" max="6667" width="9.140625" style="129" customWidth="1"/>
    <col min="6668" max="6668" width="4.5703125" style="129" customWidth="1"/>
    <col min="6669" max="6669" width="9.140625" style="129" customWidth="1"/>
    <col min="6670" max="6670" width="2.28515625" style="129" customWidth="1"/>
    <col min="6671" max="6671" width="5.28515625" style="129" customWidth="1"/>
    <col min="6672" max="6672" width="7.28515625" style="129" customWidth="1"/>
    <col min="6673" max="6673" width="1.140625" style="129" customWidth="1"/>
    <col min="6674" max="6674" width="4.140625" style="129" customWidth="1"/>
    <col min="6675" max="6675" width="8.42578125" style="129" customWidth="1"/>
    <col min="6676" max="6676" width="1.140625" style="129" customWidth="1"/>
    <col min="6677" max="6677" width="4.140625" style="129" customWidth="1"/>
    <col min="6678" max="6678" width="8.42578125" style="129" customWidth="1"/>
    <col min="6679" max="6679" width="1.140625" style="129" customWidth="1"/>
    <col min="6680" max="6680" width="3" style="129" customWidth="1"/>
    <col min="6681" max="6681" width="9.5703125" style="129" customWidth="1"/>
    <col min="6682" max="6682" width="1.140625" style="129" customWidth="1"/>
    <col min="6683" max="6683" width="2.28515625" style="129" customWidth="1"/>
    <col min="6684" max="6684" width="10.28515625" style="129" customWidth="1"/>
    <col min="6685" max="6687" width="1.140625" style="129" customWidth="1"/>
    <col min="6688" max="6688" width="2.28515625" style="129" customWidth="1"/>
    <col min="6689" max="6689" width="8" style="129" customWidth="1"/>
    <col min="6690" max="6693" width="1.140625" style="129" customWidth="1"/>
    <col min="6694" max="6694" width="3.140625" style="129" customWidth="1"/>
    <col min="6695" max="6695" width="2.5703125" style="129" customWidth="1"/>
    <col min="6696" max="6696" width="2.28515625" style="129" customWidth="1"/>
    <col min="6697" max="6697" width="1.140625" style="129" customWidth="1"/>
    <col min="6698" max="6698" width="2.28515625" style="129" customWidth="1"/>
    <col min="6699" max="6912" width="6.85546875" style="129" customWidth="1"/>
    <col min="6913" max="6913" width="3.42578125" style="129" customWidth="1"/>
    <col min="6914" max="6914" width="1.5703125" style="129" customWidth="1"/>
    <col min="6915" max="6915" width="1.85546875" style="129" customWidth="1"/>
    <col min="6916" max="6916" width="3.85546875" style="129" customWidth="1"/>
    <col min="6917" max="6917" width="1.28515625" style="129" customWidth="1"/>
    <col min="6918" max="6918" width="1" style="129" customWidth="1"/>
    <col min="6919" max="6919" width="2.28515625" style="129" customWidth="1"/>
    <col min="6920" max="6920" width="5.85546875" style="129" customWidth="1"/>
    <col min="6921" max="6921" width="8" style="129" customWidth="1"/>
    <col min="6922" max="6922" width="2.28515625" style="129" customWidth="1"/>
    <col min="6923" max="6923" width="9.140625" style="129" customWidth="1"/>
    <col min="6924" max="6924" width="4.5703125" style="129" customWidth="1"/>
    <col min="6925" max="6925" width="9.140625" style="129" customWidth="1"/>
    <col min="6926" max="6926" width="2.28515625" style="129" customWidth="1"/>
    <col min="6927" max="6927" width="5.28515625" style="129" customWidth="1"/>
    <col min="6928" max="6928" width="7.28515625" style="129" customWidth="1"/>
    <col min="6929" max="6929" width="1.140625" style="129" customWidth="1"/>
    <col min="6930" max="6930" width="4.140625" style="129" customWidth="1"/>
    <col min="6931" max="6931" width="8.42578125" style="129" customWidth="1"/>
    <col min="6932" max="6932" width="1.140625" style="129" customWidth="1"/>
    <col min="6933" max="6933" width="4.140625" style="129" customWidth="1"/>
    <col min="6934" max="6934" width="8.42578125" style="129" customWidth="1"/>
    <col min="6935" max="6935" width="1.140625" style="129" customWidth="1"/>
    <col min="6936" max="6936" width="3" style="129" customWidth="1"/>
    <col min="6937" max="6937" width="9.5703125" style="129" customWidth="1"/>
    <col min="6938" max="6938" width="1.140625" style="129" customWidth="1"/>
    <col min="6939" max="6939" width="2.28515625" style="129" customWidth="1"/>
    <col min="6940" max="6940" width="10.28515625" style="129" customWidth="1"/>
    <col min="6941" max="6943" width="1.140625" style="129" customWidth="1"/>
    <col min="6944" max="6944" width="2.28515625" style="129" customWidth="1"/>
    <col min="6945" max="6945" width="8" style="129" customWidth="1"/>
    <col min="6946" max="6949" width="1.140625" style="129" customWidth="1"/>
    <col min="6950" max="6950" width="3.140625" style="129" customWidth="1"/>
    <col min="6951" max="6951" width="2.5703125" style="129" customWidth="1"/>
    <col min="6952" max="6952" width="2.28515625" style="129" customWidth="1"/>
    <col min="6953" max="6953" width="1.140625" style="129" customWidth="1"/>
    <col min="6954" max="6954" width="2.28515625" style="129" customWidth="1"/>
    <col min="6955" max="7168" width="6.85546875" style="129" customWidth="1"/>
    <col min="7169" max="7169" width="3.42578125" style="129" customWidth="1"/>
    <col min="7170" max="7170" width="1.5703125" style="129" customWidth="1"/>
    <col min="7171" max="7171" width="1.85546875" style="129" customWidth="1"/>
    <col min="7172" max="7172" width="3.85546875" style="129" customWidth="1"/>
    <col min="7173" max="7173" width="1.28515625" style="129" customWidth="1"/>
    <col min="7174" max="7174" width="1" style="129" customWidth="1"/>
    <col min="7175" max="7175" width="2.28515625" style="129" customWidth="1"/>
    <col min="7176" max="7176" width="5.85546875" style="129" customWidth="1"/>
    <col min="7177" max="7177" width="8" style="129" customWidth="1"/>
    <col min="7178" max="7178" width="2.28515625" style="129" customWidth="1"/>
    <col min="7179" max="7179" width="9.140625" style="129" customWidth="1"/>
    <col min="7180" max="7180" width="4.5703125" style="129" customWidth="1"/>
    <col min="7181" max="7181" width="9.140625" style="129" customWidth="1"/>
    <col min="7182" max="7182" width="2.28515625" style="129" customWidth="1"/>
    <col min="7183" max="7183" width="5.28515625" style="129" customWidth="1"/>
    <col min="7184" max="7184" width="7.28515625" style="129" customWidth="1"/>
    <col min="7185" max="7185" width="1.140625" style="129" customWidth="1"/>
    <col min="7186" max="7186" width="4.140625" style="129" customWidth="1"/>
    <col min="7187" max="7187" width="8.42578125" style="129" customWidth="1"/>
    <col min="7188" max="7188" width="1.140625" style="129" customWidth="1"/>
    <col min="7189" max="7189" width="4.140625" style="129" customWidth="1"/>
    <col min="7190" max="7190" width="8.42578125" style="129" customWidth="1"/>
    <col min="7191" max="7191" width="1.140625" style="129" customWidth="1"/>
    <col min="7192" max="7192" width="3" style="129" customWidth="1"/>
    <col min="7193" max="7193" width="9.5703125" style="129" customWidth="1"/>
    <col min="7194" max="7194" width="1.140625" style="129" customWidth="1"/>
    <col min="7195" max="7195" width="2.28515625" style="129" customWidth="1"/>
    <col min="7196" max="7196" width="10.28515625" style="129" customWidth="1"/>
    <col min="7197" max="7199" width="1.140625" style="129" customWidth="1"/>
    <col min="7200" max="7200" width="2.28515625" style="129" customWidth="1"/>
    <col min="7201" max="7201" width="8" style="129" customWidth="1"/>
    <col min="7202" max="7205" width="1.140625" style="129" customWidth="1"/>
    <col min="7206" max="7206" width="3.140625" style="129" customWidth="1"/>
    <col min="7207" max="7207" width="2.5703125" style="129" customWidth="1"/>
    <col min="7208" max="7208" width="2.28515625" style="129" customWidth="1"/>
    <col min="7209" max="7209" width="1.140625" style="129" customWidth="1"/>
    <col min="7210" max="7210" width="2.28515625" style="129" customWidth="1"/>
    <col min="7211" max="7424" width="6.85546875" style="129" customWidth="1"/>
    <col min="7425" max="7425" width="3.42578125" style="129" customWidth="1"/>
    <col min="7426" max="7426" width="1.5703125" style="129" customWidth="1"/>
    <col min="7427" max="7427" width="1.85546875" style="129" customWidth="1"/>
    <col min="7428" max="7428" width="3.85546875" style="129" customWidth="1"/>
    <col min="7429" max="7429" width="1.28515625" style="129" customWidth="1"/>
    <col min="7430" max="7430" width="1" style="129" customWidth="1"/>
    <col min="7431" max="7431" width="2.28515625" style="129" customWidth="1"/>
    <col min="7432" max="7432" width="5.85546875" style="129" customWidth="1"/>
    <col min="7433" max="7433" width="8" style="129" customWidth="1"/>
    <col min="7434" max="7434" width="2.28515625" style="129" customWidth="1"/>
    <col min="7435" max="7435" width="9.140625" style="129" customWidth="1"/>
    <col min="7436" max="7436" width="4.5703125" style="129" customWidth="1"/>
    <col min="7437" max="7437" width="9.140625" style="129" customWidth="1"/>
    <col min="7438" max="7438" width="2.28515625" style="129" customWidth="1"/>
    <col min="7439" max="7439" width="5.28515625" style="129" customWidth="1"/>
    <col min="7440" max="7440" width="7.28515625" style="129" customWidth="1"/>
    <col min="7441" max="7441" width="1.140625" style="129" customWidth="1"/>
    <col min="7442" max="7442" width="4.140625" style="129" customWidth="1"/>
    <col min="7443" max="7443" width="8.42578125" style="129" customWidth="1"/>
    <col min="7444" max="7444" width="1.140625" style="129" customWidth="1"/>
    <col min="7445" max="7445" width="4.140625" style="129" customWidth="1"/>
    <col min="7446" max="7446" width="8.42578125" style="129" customWidth="1"/>
    <col min="7447" max="7447" width="1.140625" style="129" customWidth="1"/>
    <col min="7448" max="7448" width="3" style="129" customWidth="1"/>
    <col min="7449" max="7449" width="9.5703125" style="129" customWidth="1"/>
    <col min="7450" max="7450" width="1.140625" style="129" customWidth="1"/>
    <col min="7451" max="7451" width="2.28515625" style="129" customWidth="1"/>
    <col min="7452" max="7452" width="10.28515625" style="129" customWidth="1"/>
    <col min="7453" max="7455" width="1.140625" style="129" customWidth="1"/>
    <col min="7456" max="7456" width="2.28515625" style="129" customWidth="1"/>
    <col min="7457" max="7457" width="8" style="129" customWidth="1"/>
    <col min="7458" max="7461" width="1.140625" style="129" customWidth="1"/>
    <col min="7462" max="7462" width="3.140625" style="129" customWidth="1"/>
    <col min="7463" max="7463" width="2.5703125" style="129" customWidth="1"/>
    <col min="7464" max="7464" width="2.28515625" style="129" customWidth="1"/>
    <col min="7465" max="7465" width="1.140625" style="129" customWidth="1"/>
    <col min="7466" max="7466" width="2.28515625" style="129" customWidth="1"/>
    <col min="7467" max="7680" width="6.85546875" style="129" customWidth="1"/>
    <col min="7681" max="7681" width="3.42578125" style="129" customWidth="1"/>
    <col min="7682" max="7682" width="1.5703125" style="129" customWidth="1"/>
    <col min="7683" max="7683" width="1.85546875" style="129" customWidth="1"/>
    <col min="7684" max="7684" width="3.85546875" style="129" customWidth="1"/>
    <col min="7685" max="7685" width="1.28515625" style="129" customWidth="1"/>
    <col min="7686" max="7686" width="1" style="129" customWidth="1"/>
    <col min="7687" max="7687" width="2.28515625" style="129" customWidth="1"/>
    <col min="7688" max="7688" width="5.85546875" style="129" customWidth="1"/>
    <col min="7689" max="7689" width="8" style="129" customWidth="1"/>
    <col min="7690" max="7690" width="2.28515625" style="129" customWidth="1"/>
    <col min="7691" max="7691" width="9.140625" style="129" customWidth="1"/>
    <col min="7692" max="7692" width="4.5703125" style="129" customWidth="1"/>
    <col min="7693" max="7693" width="9.140625" style="129" customWidth="1"/>
    <col min="7694" max="7694" width="2.28515625" style="129" customWidth="1"/>
    <col min="7695" max="7695" width="5.28515625" style="129" customWidth="1"/>
    <col min="7696" max="7696" width="7.28515625" style="129" customWidth="1"/>
    <col min="7697" max="7697" width="1.140625" style="129" customWidth="1"/>
    <col min="7698" max="7698" width="4.140625" style="129" customWidth="1"/>
    <col min="7699" max="7699" width="8.42578125" style="129" customWidth="1"/>
    <col min="7700" max="7700" width="1.140625" style="129" customWidth="1"/>
    <col min="7701" max="7701" width="4.140625" style="129" customWidth="1"/>
    <col min="7702" max="7702" width="8.42578125" style="129" customWidth="1"/>
    <col min="7703" max="7703" width="1.140625" style="129" customWidth="1"/>
    <col min="7704" max="7704" width="3" style="129" customWidth="1"/>
    <col min="7705" max="7705" width="9.5703125" style="129" customWidth="1"/>
    <col min="7706" max="7706" width="1.140625" style="129" customWidth="1"/>
    <col min="7707" max="7707" width="2.28515625" style="129" customWidth="1"/>
    <col min="7708" max="7708" width="10.28515625" style="129" customWidth="1"/>
    <col min="7709" max="7711" width="1.140625" style="129" customWidth="1"/>
    <col min="7712" max="7712" width="2.28515625" style="129" customWidth="1"/>
    <col min="7713" max="7713" width="8" style="129" customWidth="1"/>
    <col min="7714" max="7717" width="1.140625" style="129" customWidth="1"/>
    <col min="7718" max="7718" width="3.140625" style="129" customWidth="1"/>
    <col min="7719" max="7719" width="2.5703125" style="129" customWidth="1"/>
    <col min="7720" max="7720" width="2.28515625" style="129" customWidth="1"/>
    <col min="7721" max="7721" width="1.140625" style="129" customWidth="1"/>
    <col min="7722" max="7722" width="2.28515625" style="129" customWidth="1"/>
    <col min="7723" max="7936" width="6.85546875" style="129" customWidth="1"/>
    <col min="7937" max="7937" width="3.42578125" style="129" customWidth="1"/>
    <col min="7938" max="7938" width="1.5703125" style="129" customWidth="1"/>
    <col min="7939" max="7939" width="1.85546875" style="129" customWidth="1"/>
    <col min="7940" max="7940" width="3.85546875" style="129" customWidth="1"/>
    <col min="7941" max="7941" width="1.28515625" style="129" customWidth="1"/>
    <col min="7942" max="7942" width="1" style="129" customWidth="1"/>
    <col min="7943" max="7943" width="2.28515625" style="129" customWidth="1"/>
    <col min="7944" max="7944" width="5.85546875" style="129" customWidth="1"/>
    <col min="7945" max="7945" width="8" style="129" customWidth="1"/>
    <col min="7946" max="7946" width="2.28515625" style="129" customWidth="1"/>
    <col min="7947" max="7947" width="9.140625" style="129" customWidth="1"/>
    <col min="7948" max="7948" width="4.5703125" style="129" customWidth="1"/>
    <col min="7949" max="7949" width="9.140625" style="129" customWidth="1"/>
    <col min="7950" max="7950" width="2.28515625" style="129" customWidth="1"/>
    <col min="7951" max="7951" width="5.28515625" style="129" customWidth="1"/>
    <col min="7952" max="7952" width="7.28515625" style="129" customWidth="1"/>
    <col min="7953" max="7953" width="1.140625" style="129" customWidth="1"/>
    <col min="7954" max="7954" width="4.140625" style="129" customWidth="1"/>
    <col min="7955" max="7955" width="8.42578125" style="129" customWidth="1"/>
    <col min="7956" max="7956" width="1.140625" style="129" customWidth="1"/>
    <col min="7957" max="7957" width="4.140625" style="129" customWidth="1"/>
    <col min="7958" max="7958" width="8.42578125" style="129" customWidth="1"/>
    <col min="7959" max="7959" width="1.140625" style="129" customWidth="1"/>
    <col min="7960" max="7960" width="3" style="129" customWidth="1"/>
    <col min="7961" max="7961" width="9.5703125" style="129" customWidth="1"/>
    <col min="7962" max="7962" width="1.140625" style="129" customWidth="1"/>
    <col min="7963" max="7963" width="2.28515625" style="129" customWidth="1"/>
    <col min="7964" max="7964" width="10.28515625" style="129" customWidth="1"/>
    <col min="7965" max="7967" width="1.140625" style="129" customWidth="1"/>
    <col min="7968" max="7968" width="2.28515625" style="129" customWidth="1"/>
    <col min="7969" max="7969" width="8" style="129" customWidth="1"/>
    <col min="7970" max="7973" width="1.140625" style="129" customWidth="1"/>
    <col min="7974" max="7974" width="3.140625" style="129" customWidth="1"/>
    <col min="7975" max="7975" width="2.5703125" style="129" customWidth="1"/>
    <col min="7976" max="7976" width="2.28515625" style="129" customWidth="1"/>
    <col min="7977" max="7977" width="1.140625" style="129" customWidth="1"/>
    <col min="7978" max="7978" width="2.28515625" style="129" customWidth="1"/>
    <col min="7979" max="8192" width="6.85546875" style="129" customWidth="1"/>
    <col min="8193" max="8193" width="3.42578125" style="129" customWidth="1"/>
    <col min="8194" max="8194" width="1.5703125" style="129" customWidth="1"/>
    <col min="8195" max="8195" width="1.85546875" style="129" customWidth="1"/>
    <col min="8196" max="8196" width="3.85546875" style="129" customWidth="1"/>
    <col min="8197" max="8197" width="1.28515625" style="129" customWidth="1"/>
    <col min="8198" max="8198" width="1" style="129" customWidth="1"/>
    <col min="8199" max="8199" width="2.28515625" style="129" customWidth="1"/>
    <col min="8200" max="8200" width="5.85546875" style="129" customWidth="1"/>
    <col min="8201" max="8201" width="8" style="129" customWidth="1"/>
    <col min="8202" max="8202" width="2.28515625" style="129" customWidth="1"/>
    <col min="8203" max="8203" width="9.140625" style="129" customWidth="1"/>
    <col min="8204" max="8204" width="4.5703125" style="129" customWidth="1"/>
    <col min="8205" max="8205" width="9.140625" style="129" customWidth="1"/>
    <col min="8206" max="8206" width="2.28515625" style="129" customWidth="1"/>
    <col min="8207" max="8207" width="5.28515625" style="129" customWidth="1"/>
    <col min="8208" max="8208" width="7.28515625" style="129" customWidth="1"/>
    <col min="8209" max="8209" width="1.140625" style="129" customWidth="1"/>
    <col min="8210" max="8210" width="4.140625" style="129" customWidth="1"/>
    <col min="8211" max="8211" width="8.42578125" style="129" customWidth="1"/>
    <col min="8212" max="8212" width="1.140625" style="129" customWidth="1"/>
    <col min="8213" max="8213" width="4.140625" style="129" customWidth="1"/>
    <col min="8214" max="8214" width="8.42578125" style="129" customWidth="1"/>
    <col min="8215" max="8215" width="1.140625" style="129" customWidth="1"/>
    <col min="8216" max="8216" width="3" style="129" customWidth="1"/>
    <col min="8217" max="8217" width="9.5703125" style="129" customWidth="1"/>
    <col min="8218" max="8218" width="1.140625" style="129" customWidth="1"/>
    <col min="8219" max="8219" width="2.28515625" style="129" customWidth="1"/>
    <col min="8220" max="8220" width="10.28515625" style="129" customWidth="1"/>
    <col min="8221" max="8223" width="1.140625" style="129" customWidth="1"/>
    <col min="8224" max="8224" width="2.28515625" style="129" customWidth="1"/>
    <col min="8225" max="8225" width="8" style="129" customWidth="1"/>
    <col min="8226" max="8229" width="1.140625" style="129" customWidth="1"/>
    <col min="8230" max="8230" width="3.140625" style="129" customWidth="1"/>
    <col min="8231" max="8231" width="2.5703125" style="129" customWidth="1"/>
    <col min="8232" max="8232" width="2.28515625" style="129" customWidth="1"/>
    <col min="8233" max="8233" width="1.140625" style="129" customWidth="1"/>
    <col min="8234" max="8234" width="2.28515625" style="129" customWidth="1"/>
    <col min="8235" max="8448" width="6.85546875" style="129" customWidth="1"/>
    <col min="8449" max="8449" width="3.42578125" style="129" customWidth="1"/>
    <col min="8450" max="8450" width="1.5703125" style="129" customWidth="1"/>
    <col min="8451" max="8451" width="1.85546875" style="129" customWidth="1"/>
    <col min="8452" max="8452" width="3.85546875" style="129" customWidth="1"/>
    <col min="8453" max="8453" width="1.28515625" style="129" customWidth="1"/>
    <col min="8454" max="8454" width="1" style="129" customWidth="1"/>
    <col min="8455" max="8455" width="2.28515625" style="129" customWidth="1"/>
    <col min="8456" max="8456" width="5.85546875" style="129" customWidth="1"/>
    <col min="8457" max="8457" width="8" style="129" customWidth="1"/>
    <col min="8458" max="8458" width="2.28515625" style="129" customWidth="1"/>
    <col min="8459" max="8459" width="9.140625" style="129" customWidth="1"/>
    <col min="8460" max="8460" width="4.5703125" style="129" customWidth="1"/>
    <col min="8461" max="8461" width="9.140625" style="129" customWidth="1"/>
    <col min="8462" max="8462" width="2.28515625" style="129" customWidth="1"/>
    <col min="8463" max="8463" width="5.28515625" style="129" customWidth="1"/>
    <col min="8464" max="8464" width="7.28515625" style="129" customWidth="1"/>
    <col min="8465" max="8465" width="1.140625" style="129" customWidth="1"/>
    <col min="8466" max="8466" width="4.140625" style="129" customWidth="1"/>
    <col min="8467" max="8467" width="8.42578125" style="129" customWidth="1"/>
    <col min="8468" max="8468" width="1.140625" style="129" customWidth="1"/>
    <col min="8469" max="8469" width="4.140625" style="129" customWidth="1"/>
    <col min="8470" max="8470" width="8.42578125" style="129" customWidth="1"/>
    <col min="8471" max="8471" width="1.140625" style="129" customWidth="1"/>
    <col min="8472" max="8472" width="3" style="129" customWidth="1"/>
    <col min="8473" max="8473" width="9.5703125" style="129" customWidth="1"/>
    <col min="8474" max="8474" width="1.140625" style="129" customWidth="1"/>
    <col min="8475" max="8475" width="2.28515625" style="129" customWidth="1"/>
    <col min="8476" max="8476" width="10.28515625" style="129" customWidth="1"/>
    <col min="8477" max="8479" width="1.140625" style="129" customWidth="1"/>
    <col min="8480" max="8480" width="2.28515625" style="129" customWidth="1"/>
    <col min="8481" max="8481" width="8" style="129" customWidth="1"/>
    <col min="8482" max="8485" width="1.140625" style="129" customWidth="1"/>
    <col min="8486" max="8486" width="3.140625" style="129" customWidth="1"/>
    <col min="8487" max="8487" width="2.5703125" style="129" customWidth="1"/>
    <col min="8488" max="8488" width="2.28515625" style="129" customWidth="1"/>
    <col min="8489" max="8489" width="1.140625" style="129" customWidth="1"/>
    <col min="8490" max="8490" width="2.28515625" style="129" customWidth="1"/>
    <col min="8491" max="8704" width="6.85546875" style="129" customWidth="1"/>
    <col min="8705" max="8705" width="3.42578125" style="129" customWidth="1"/>
    <col min="8706" max="8706" width="1.5703125" style="129" customWidth="1"/>
    <col min="8707" max="8707" width="1.85546875" style="129" customWidth="1"/>
    <col min="8708" max="8708" width="3.85546875" style="129" customWidth="1"/>
    <col min="8709" max="8709" width="1.28515625" style="129" customWidth="1"/>
    <col min="8710" max="8710" width="1" style="129" customWidth="1"/>
    <col min="8711" max="8711" width="2.28515625" style="129" customWidth="1"/>
    <col min="8712" max="8712" width="5.85546875" style="129" customWidth="1"/>
    <col min="8713" max="8713" width="8" style="129" customWidth="1"/>
    <col min="8714" max="8714" width="2.28515625" style="129" customWidth="1"/>
    <col min="8715" max="8715" width="9.140625" style="129" customWidth="1"/>
    <col min="8716" max="8716" width="4.5703125" style="129" customWidth="1"/>
    <col min="8717" max="8717" width="9.140625" style="129" customWidth="1"/>
    <col min="8718" max="8718" width="2.28515625" style="129" customWidth="1"/>
    <col min="8719" max="8719" width="5.28515625" style="129" customWidth="1"/>
    <col min="8720" max="8720" width="7.28515625" style="129" customWidth="1"/>
    <col min="8721" max="8721" width="1.140625" style="129" customWidth="1"/>
    <col min="8722" max="8722" width="4.140625" style="129" customWidth="1"/>
    <col min="8723" max="8723" width="8.42578125" style="129" customWidth="1"/>
    <col min="8724" max="8724" width="1.140625" style="129" customWidth="1"/>
    <col min="8725" max="8725" width="4.140625" style="129" customWidth="1"/>
    <col min="8726" max="8726" width="8.42578125" style="129" customWidth="1"/>
    <col min="8727" max="8727" width="1.140625" style="129" customWidth="1"/>
    <col min="8728" max="8728" width="3" style="129" customWidth="1"/>
    <col min="8729" max="8729" width="9.5703125" style="129" customWidth="1"/>
    <col min="8730" max="8730" width="1.140625" style="129" customWidth="1"/>
    <col min="8731" max="8731" width="2.28515625" style="129" customWidth="1"/>
    <col min="8732" max="8732" width="10.28515625" style="129" customWidth="1"/>
    <col min="8733" max="8735" width="1.140625" style="129" customWidth="1"/>
    <col min="8736" max="8736" width="2.28515625" style="129" customWidth="1"/>
    <col min="8737" max="8737" width="8" style="129" customWidth="1"/>
    <col min="8738" max="8741" width="1.140625" style="129" customWidth="1"/>
    <col min="8742" max="8742" width="3.140625" style="129" customWidth="1"/>
    <col min="8743" max="8743" width="2.5703125" style="129" customWidth="1"/>
    <col min="8744" max="8744" width="2.28515625" style="129" customWidth="1"/>
    <col min="8745" max="8745" width="1.140625" style="129" customWidth="1"/>
    <col min="8746" max="8746" width="2.28515625" style="129" customWidth="1"/>
    <col min="8747" max="8960" width="6.85546875" style="129" customWidth="1"/>
    <col min="8961" max="8961" width="3.42578125" style="129" customWidth="1"/>
    <col min="8962" max="8962" width="1.5703125" style="129" customWidth="1"/>
    <col min="8963" max="8963" width="1.85546875" style="129" customWidth="1"/>
    <col min="8964" max="8964" width="3.85546875" style="129" customWidth="1"/>
    <col min="8965" max="8965" width="1.28515625" style="129" customWidth="1"/>
    <col min="8966" max="8966" width="1" style="129" customWidth="1"/>
    <col min="8967" max="8967" width="2.28515625" style="129" customWidth="1"/>
    <col min="8968" max="8968" width="5.85546875" style="129" customWidth="1"/>
    <col min="8969" max="8969" width="8" style="129" customWidth="1"/>
    <col min="8970" max="8970" width="2.28515625" style="129" customWidth="1"/>
    <col min="8971" max="8971" width="9.140625" style="129" customWidth="1"/>
    <col min="8972" max="8972" width="4.5703125" style="129" customWidth="1"/>
    <col min="8973" max="8973" width="9.140625" style="129" customWidth="1"/>
    <col min="8974" max="8974" width="2.28515625" style="129" customWidth="1"/>
    <col min="8975" max="8975" width="5.28515625" style="129" customWidth="1"/>
    <col min="8976" max="8976" width="7.28515625" style="129" customWidth="1"/>
    <col min="8977" max="8977" width="1.140625" style="129" customWidth="1"/>
    <col min="8978" max="8978" width="4.140625" style="129" customWidth="1"/>
    <col min="8979" max="8979" width="8.42578125" style="129" customWidth="1"/>
    <col min="8980" max="8980" width="1.140625" style="129" customWidth="1"/>
    <col min="8981" max="8981" width="4.140625" style="129" customWidth="1"/>
    <col min="8982" max="8982" width="8.42578125" style="129" customWidth="1"/>
    <col min="8983" max="8983" width="1.140625" style="129" customWidth="1"/>
    <col min="8984" max="8984" width="3" style="129" customWidth="1"/>
    <col min="8985" max="8985" width="9.5703125" style="129" customWidth="1"/>
    <col min="8986" max="8986" width="1.140625" style="129" customWidth="1"/>
    <col min="8987" max="8987" width="2.28515625" style="129" customWidth="1"/>
    <col min="8988" max="8988" width="10.28515625" style="129" customWidth="1"/>
    <col min="8989" max="8991" width="1.140625" style="129" customWidth="1"/>
    <col min="8992" max="8992" width="2.28515625" style="129" customWidth="1"/>
    <col min="8993" max="8993" width="8" style="129" customWidth="1"/>
    <col min="8994" max="8997" width="1.140625" style="129" customWidth="1"/>
    <col min="8998" max="8998" width="3.140625" style="129" customWidth="1"/>
    <col min="8999" max="8999" width="2.5703125" style="129" customWidth="1"/>
    <col min="9000" max="9000" width="2.28515625" style="129" customWidth="1"/>
    <col min="9001" max="9001" width="1.140625" style="129" customWidth="1"/>
    <col min="9002" max="9002" width="2.28515625" style="129" customWidth="1"/>
    <col min="9003" max="9216" width="6.85546875" style="129" customWidth="1"/>
    <col min="9217" max="9217" width="3.42578125" style="129" customWidth="1"/>
    <col min="9218" max="9218" width="1.5703125" style="129" customWidth="1"/>
    <col min="9219" max="9219" width="1.85546875" style="129" customWidth="1"/>
    <col min="9220" max="9220" width="3.85546875" style="129" customWidth="1"/>
    <col min="9221" max="9221" width="1.28515625" style="129" customWidth="1"/>
    <col min="9222" max="9222" width="1" style="129" customWidth="1"/>
    <col min="9223" max="9223" width="2.28515625" style="129" customWidth="1"/>
    <col min="9224" max="9224" width="5.85546875" style="129" customWidth="1"/>
    <col min="9225" max="9225" width="8" style="129" customWidth="1"/>
    <col min="9226" max="9226" width="2.28515625" style="129" customWidth="1"/>
    <col min="9227" max="9227" width="9.140625" style="129" customWidth="1"/>
    <col min="9228" max="9228" width="4.5703125" style="129" customWidth="1"/>
    <col min="9229" max="9229" width="9.140625" style="129" customWidth="1"/>
    <col min="9230" max="9230" width="2.28515625" style="129" customWidth="1"/>
    <col min="9231" max="9231" width="5.28515625" style="129" customWidth="1"/>
    <col min="9232" max="9232" width="7.28515625" style="129" customWidth="1"/>
    <col min="9233" max="9233" width="1.140625" style="129" customWidth="1"/>
    <col min="9234" max="9234" width="4.140625" style="129" customWidth="1"/>
    <col min="9235" max="9235" width="8.42578125" style="129" customWidth="1"/>
    <col min="9236" max="9236" width="1.140625" style="129" customWidth="1"/>
    <col min="9237" max="9237" width="4.140625" style="129" customWidth="1"/>
    <col min="9238" max="9238" width="8.42578125" style="129" customWidth="1"/>
    <col min="9239" max="9239" width="1.140625" style="129" customWidth="1"/>
    <col min="9240" max="9240" width="3" style="129" customWidth="1"/>
    <col min="9241" max="9241" width="9.5703125" style="129" customWidth="1"/>
    <col min="9242" max="9242" width="1.140625" style="129" customWidth="1"/>
    <col min="9243" max="9243" width="2.28515625" style="129" customWidth="1"/>
    <col min="9244" max="9244" width="10.28515625" style="129" customWidth="1"/>
    <col min="9245" max="9247" width="1.140625" style="129" customWidth="1"/>
    <col min="9248" max="9248" width="2.28515625" style="129" customWidth="1"/>
    <col min="9249" max="9249" width="8" style="129" customWidth="1"/>
    <col min="9250" max="9253" width="1.140625" style="129" customWidth="1"/>
    <col min="9254" max="9254" width="3.140625" style="129" customWidth="1"/>
    <col min="9255" max="9255" width="2.5703125" style="129" customWidth="1"/>
    <col min="9256" max="9256" width="2.28515625" style="129" customWidth="1"/>
    <col min="9257" max="9257" width="1.140625" style="129" customWidth="1"/>
    <col min="9258" max="9258" width="2.28515625" style="129" customWidth="1"/>
    <col min="9259" max="9472" width="6.85546875" style="129" customWidth="1"/>
    <col min="9473" max="9473" width="3.42578125" style="129" customWidth="1"/>
    <col min="9474" max="9474" width="1.5703125" style="129" customWidth="1"/>
    <col min="9475" max="9475" width="1.85546875" style="129" customWidth="1"/>
    <col min="9476" max="9476" width="3.85546875" style="129" customWidth="1"/>
    <col min="9477" max="9477" width="1.28515625" style="129" customWidth="1"/>
    <col min="9478" max="9478" width="1" style="129" customWidth="1"/>
    <col min="9479" max="9479" width="2.28515625" style="129" customWidth="1"/>
    <col min="9480" max="9480" width="5.85546875" style="129" customWidth="1"/>
    <col min="9481" max="9481" width="8" style="129" customWidth="1"/>
    <col min="9482" max="9482" width="2.28515625" style="129" customWidth="1"/>
    <col min="9483" max="9483" width="9.140625" style="129" customWidth="1"/>
    <col min="9484" max="9484" width="4.5703125" style="129" customWidth="1"/>
    <col min="9485" max="9485" width="9.140625" style="129" customWidth="1"/>
    <col min="9486" max="9486" width="2.28515625" style="129" customWidth="1"/>
    <col min="9487" max="9487" width="5.28515625" style="129" customWidth="1"/>
    <col min="9488" max="9488" width="7.28515625" style="129" customWidth="1"/>
    <col min="9489" max="9489" width="1.140625" style="129" customWidth="1"/>
    <col min="9490" max="9490" width="4.140625" style="129" customWidth="1"/>
    <col min="9491" max="9491" width="8.42578125" style="129" customWidth="1"/>
    <col min="9492" max="9492" width="1.140625" style="129" customWidth="1"/>
    <col min="9493" max="9493" width="4.140625" style="129" customWidth="1"/>
    <col min="9494" max="9494" width="8.42578125" style="129" customWidth="1"/>
    <col min="9495" max="9495" width="1.140625" style="129" customWidth="1"/>
    <col min="9496" max="9496" width="3" style="129" customWidth="1"/>
    <col min="9497" max="9497" width="9.5703125" style="129" customWidth="1"/>
    <col min="9498" max="9498" width="1.140625" style="129" customWidth="1"/>
    <col min="9499" max="9499" width="2.28515625" style="129" customWidth="1"/>
    <col min="9500" max="9500" width="10.28515625" style="129" customWidth="1"/>
    <col min="9501" max="9503" width="1.140625" style="129" customWidth="1"/>
    <col min="9504" max="9504" width="2.28515625" style="129" customWidth="1"/>
    <col min="9505" max="9505" width="8" style="129" customWidth="1"/>
    <col min="9506" max="9509" width="1.140625" style="129" customWidth="1"/>
    <col min="9510" max="9510" width="3.140625" style="129" customWidth="1"/>
    <col min="9511" max="9511" width="2.5703125" style="129" customWidth="1"/>
    <col min="9512" max="9512" width="2.28515625" style="129" customWidth="1"/>
    <col min="9513" max="9513" width="1.140625" style="129" customWidth="1"/>
    <col min="9514" max="9514" width="2.28515625" style="129" customWidth="1"/>
    <col min="9515" max="9728" width="6.85546875" style="129" customWidth="1"/>
    <col min="9729" max="9729" width="3.42578125" style="129" customWidth="1"/>
    <col min="9730" max="9730" width="1.5703125" style="129" customWidth="1"/>
    <col min="9731" max="9731" width="1.85546875" style="129" customWidth="1"/>
    <col min="9732" max="9732" width="3.85546875" style="129" customWidth="1"/>
    <col min="9733" max="9733" width="1.28515625" style="129" customWidth="1"/>
    <col min="9734" max="9734" width="1" style="129" customWidth="1"/>
    <col min="9735" max="9735" width="2.28515625" style="129" customWidth="1"/>
    <col min="9736" max="9736" width="5.85546875" style="129" customWidth="1"/>
    <col min="9737" max="9737" width="8" style="129" customWidth="1"/>
    <col min="9738" max="9738" width="2.28515625" style="129" customWidth="1"/>
    <col min="9739" max="9739" width="9.140625" style="129" customWidth="1"/>
    <col min="9740" max="9740" width="4.5703125" style="129" customWidth="1"/>
    <col min="9741" max="9741" width="9.140625" style="129" customWidth="1"/>
    <col min="9742" max="9742" width="2.28515625" style="129" customWidth="1"/>
    <col min="9743" max="9743" width="5.28515625" style="129" customWidth="1"/>
    <col min="9744" max="9744" width="7.28515625" style="129" customWidth="1"/>
    <col min="9745" max="9745" width="1.140625" style="129" customWidth="1"/>
    <col min="9746" max="9746" width="4.140625" style="129" customWidth="1"/>
    <col min="9747" max="9747" width="8.42578125" style="129" customWidth="1"/>
    <col min="9748" max="9748" width="1.140625" style="129" customWidth="1"/>
    <col min="9749" max="9749" width="4.140625" style="129" customWidth="1"/>
    <col min="9750" max="9750" width="8.42578125" style="129" customWidth="1"/>
    <col min="9751" max="9751" width="1.140625" style="129" customWidth="1"/>
    <col min="9752" max="9752" width="3" style="129" customWidth="1"/>
    <col min="9753" max="9753" width="9.5703125" style="129" customWidth="1"/>
    <col min="9754" max="9754" width="1.140625" style="129" customWidth="1"/>
    <col min="9755" max="9755" width="2.28515625" style="129" customWidth="1"/>
    <col min="9756" max="9756" width="10.28515625" style="129" customWidth="1"/>
    <col min="9757" max="9759" width="1.140625" style="129" customWidth="1"/>
    <col min="9760" max="9760" width="2.28515625" style="129" customWidth="1"/>
    <col min="9761" max="9761" width="8" style="129" customWidth="1"/>
    <col min="9762" max="9765" width="1.140625" style="129" customWidth="1"/>
    <col min="9766" max="9766" width="3.140625" style="129" customWidth="1"/>
    <col min="9767" max="9767" width="2.5703125" style="129" customWidth="1"/>
    <col min="9768" max="9768" width="2.28515625" style="129" customWidth="1"/>
    <col min="9769" max="9769" width="1.140625" style="129" customWidth="1"/>
    <col min="9770" max="9770" width="2.28515625" style="129" customWidth="1"/>
    <col min="9771" max="9984" width="6.85546875" style="129" customWidth="1"/>
    <col min="9985" max="9985" width="3.42578125" style="129" customWidth="1"/>
    <col min="9986" max="9986" width="1.5703125" style="129" customWidth="1"/>
    <col min="9987" max="9987" width="1.85546875" style="129" customWidth="1"/>
    <col min="9988" max="9988" width="3.85546875" style="129" customWidth="1"/>
    <col min="9989" max="9989" width="1.28515625" style="129" customWidth="1"/>
    <col min="9990" max="9990" width="1" style="129" customWidth="1"/>
    <col min="9991" max="9991" width="2.28515625" style="129" customWidth="1"/>
    <col min="9992" max="9992" width="5.85546875" style="129" customWidth="1"/>
    <col min="9993" max="9993" width="8" style="129" customWidth="1"/>
    <col min="9994" max="9994" width="2.28515625" style="129" customWidth="1"/>
    <col min="9995" max="9995" width="9.140625" style="129" customWidth="1"/>
    <col min="9996" max="9996" width="4.5703125" style="129" customWidth="1"/>
    <col min="9997" max="9997" width="9.140625" style="129" customWidth="1"/>
    <col min="9998" max="9998" width="2.28515625" style="129" customWidth="1"/>
    <col min="9999" max="9999" width="5.28515625" style="129" customWidth="1"/>
    <col min="10000" max="10000" width="7.28515625" style="129" customWidth="1"/>
    <col min="10001" max="10001" width="1.140625" style="129" customWidth="1"/>
    <col min="10002" max="10002" width="4.140625" style="129" customWidth="1"/>
    <col min="10003" max="10003" width="8.42578125" style="129" customWidth="1"/>
    <col min="10004" max="10004" width="1.140625" style="129" customWidth="1"/>
    <col min="10005" max="10005" width="4.140625" style="129" customWidth="1"/>
    <col min="10006" max="10006" width="8.42578125" style="129" customWidth="1"/>
    <col min="10007" max="10007" width="1.140625" style="129" customWidth="1"/>
    <col min="10008" max="10008" width="3" style="129" customWidth="1"/>
    <col min="10009" max="10009" width="9.5703125" style="129" customWidth="1"/>
    <col min="10010" max="10010" width="1.140625" style="129" customWidth="1"/>
    <col min="10011" max="10011" width="2.28515625" style="129" customWidth="1"/>
    <col min="10012" max="10012" width="10.28515625" style="129" customWidth="1"/>
    <col min="10013" max="10015" width="1.140625" style="129" customWidth="1"/>
    <col min="10016" max="10016" width="2.28515625" style="129" customWidth="1"/>
    <col min="10017" max="10017" width="8" style="129" customWidth="1"/>
    <col min="10018" max="10021" width="1.140625" style="129" customWidth="1"/>
    <col min="10022" max="10022" width="3.140625" style="129" customWidth="1"/>
    <col min="10023" max="10023" width="2.5703125" style="129" customWidth="1"/>
    <col min="10024" max="10024" width="2.28515625" style="129" customWidth="1"/>
    <col min="10025" max="10025" width="1.140625" style="129" customWidth="1"/>
    <col min="10026" max="10026" width="2.28515625" style="129" customWidth="1"/>
    <col min="10027" max="10240" width="6.85546875" style="129" customWidth="1"/>
    <col min="10241" max="10241" width="3.42578125" style="129" customWidth="1"/>
    <col min="10242" max="10242" width="1.5703125" style="129" customWidth="1"/>
    <col min="10243" max="10243" width="1.85546875" style="129" customWidth="1"/>
    <col min="10244" max="10244" width="3.85546875" style="129" customWidth="1"/>
    <col min="10245" max="10245" width="1.28515625" style="129" customWidth="1"/>
    <col min="10246" max="10246" width="1" style="129" customWidth="1"/>
    <col min="10247" max="10247" width="2.28515625" style="129" customWidth="1"/>
    <col min="10248" max="10248" width="5.85546875" style="129" customWidth="1"/>
    <col min="10249" max="10249" width="8" style="129" customWidth="1"/>
    <col min="10250" max="10250" width="2.28515625" style="129" customWidth="1"/>
    <col min="10251" max="10251" width="9.140625" style="129" customWidth="1"/>
    <col min="10252" max="10252" width="4.5703125" style="129" customWidth="1"/>
    <col min="10253" max="10253" width="9.140625" style="129" customWidth="1"/>
    <col min="10254" max="10254" width="2.28515625" style="129" customWidth="1"/>
    <col min="10255" max="10255" width="5.28515625" style="129" customWidth="1"/>
    <col min="10256" max="10256" width="7.28515625" style="129" customWidth="1"/>
    <col min="10257" max="10257" width="1.140625" style="129" customWidth="1"/>
    <col min="10258" max="10258" width="4.140625" style="129" customWidth="1"/>
    <col min="10259" max="10259" width="8.42578125" style="129" customWidth="1"/>
    <col min="10260" max="10260" width="1.140625" style="129" customWidth="1"/>
    <col min="10261" max="10261" width="4.140625" style="129" customWidth="1"/>
    <col min="10262" max="10262" width="8.42578125" style="129" customWidth="1"/>
    <col min="10263" max="10263" width="1.140625" style="129" customWidth="1"/>
    <col min="10264" max="10264" width="3" style="129" customWidth="1"/>
    <col min="10265" max="10265" width="9.5703125" style="129" customWidth="1"/>
    <col min="10266" max="10266" width="1.140625" style="129" customWidth="1"/>
    <col min="10267" max="10267" width="2.28515625" style="129" customWidth="1"/>
    <col min="10268" max="10268" width="10.28515625" style="129" customWidth="1"/>
    <col min="10269" max="10271" width="1.140625" style="129" customWidth="1"/>
    <col min="10272" max="10272" width="2.28515625" style="129" customWidth="1"/>
    <col min="10273" max="10273" width="8" style="129" customWidth="1"/>
    <col min="10274" max="10277" width="1.140625" style="129" customWidth="1"/>
    <col min="10278" max="10278" width="3.140625" style="129" customWidth="1"/>
    <col min="10279" max="10279" width="2.5703125" style="129" customWidth="1"/>
    <col min="10280" max="10280" width="2.28515625" style="129" customWidth="1"/>
    <col min="10281" max="10281" width="1.140625" style="129" customWidth="1"/>
    <col min="10282" max="10282" width="2.28515625" style="129" customWidth="1"/>
    <col min="10283" max="10496" width="6.85546875" style="129" customWidth="1"/>
    <col min="10497" max="10497" width="3.42578125" style="129" customWidth="1"/>
    <col min="10498" max="10498" width="1.5703125" style="129" customWidth="1"/>
    <col min="10499" max="10499" width="1.85546875" style="129" customWidth="1"/>
    <col min="10500" max="10500" width="3.85546875" style="129" customWidth="1"/>
    <col min="10501" max="10501" width="1.28515625" style="129" customWidth="1"/>
    <col min="10502" max="10502" width="1" style="129" customWidth="1"/>
    <col min="10503" max="10503" width="2.28515625" style="129" customWidth="1"/>
    <col min="10504" max="10504" width="5.85546875" style="129" customWidth="1"/>
    <col min="10505" max="10505" width="8" style="129" customWidth="1"/>
    <col min="10506" max="10506" width="2.28515625" style="129" customWidth="1"/>
    <col min="10507" max="10507" width="9.140625" style="129" customWidth="1"/>
    <col min="10508" max="10508" width="4.5703125" style="129" customWidth="1"/>
    <col min="10509" max="10509" width="9.140625" style="129" customWidth="1"/>
    <col min="10510" max="10510" width="2.28515625" style="129" customWidth="1"/>
    <col min="10511" max="10511" width="5.28515625" style="129" customWidth="1"/>
    <col min="10512" max="10512" width="7.28515625" style="129" customWidth="1"/>
    <col min="10513" max="10513" width="1.140625" style="129" customWidth="1"/>
    <col min="10514" max="10514" width="4.140625" style="129" customWidth="1"/>
    <col min="10515" max="10515" width="8.42578125" style="129" customWidth="1"/>
    <col min="10516" max="10516" width="1.140625" style="129" customWidth="1"/>
    <col min="10517" max="10517" width="4.140625" style="129" customWidth="1"/>
    <col min="10518" max="10518" width="8.42578125" style="129" customWidth="1"/>
    <col min="10519" max="10519" width="1.140625" style="129" customWidth="1"/>
    <col min="10520" max="10520" width="3" style="129" customWidth="1"/>
    <col min="10521" max="10521" width="9.5703125" style="129" customWidth="1"/>
    <col min="10522" max="10522" width="1.140625" style="129" customWidth="1"/>
    <col min="10523" max="10523" width="2.28515625" style="129" customWidth="1"/>
    <col min="10524" max="10524" width="10.28515625" style="129" customWidth="1"/>
    <col min="10525" max="10527" width="1.140625" style="129" customWidth="1"/>
    <col min="10528" max="10528" width="2.28515625" style="129" customWidth="1"/>
    <col min="10529" max="10529" width="8" style="129" customWidth="1"/>
    <col min="10530" max="10533" width="1.140625" style="129" customWidth="1"/>
    <col min="10534" max="10534" width="3.140625" style="129" customWidth="1"/>
    <col min="10535" max="10535" width="2.5703125" style="129" customWidth="1"/>
    <col min="10536" max="10536" width="2.28515625" style="129" customWidth="1"/>
    <col min="10537" max="10537" width="1.140625" style="129" customWidth="1"/>
    <col min="10538" max="10538" width="2.28515625" style="129" customWidth="1"/>
    <col min="10539" max="10752" width="6.85546875" style="129" customWidth="1"/>
    <col min="10753" max="10753" width="3.42578125" style="129" customWidth="1"/>
    <col min="10754" max="10754" width="1.5703125" style="129" customWidth="1"/>
    <col min="10755" max="10755" width="1.85546875" style="129" customWidth="1"/>
    <col min="10756" max="10756" width="3.85546875" style="129" customWidth="1"/>
    <col min="10757" max="10757" width="1.28515625" style="129" customWidth="1"/>
    <col min="10758" max="10758" width="1" style="129" customWidth="1"/>
    <col min="10759" max="10759" width="2.28515625" style="129" customWidth="1"/>
    <col min="10760" max="10760" width="5.85546875" style="129" customWidth="1"/>
    <col min="10761" max="10761" width="8" style="129" customWidth="1"/>
    <col min="10762" max="10762" width="2.28515625" style="129" customWidth="1"/>
    <col min="10763" max="10763" width="9.140625" style="129" customWidth="1"/>
    <col min="10764" max="10764" width="4.5703125" style="129" customWidth="1"/>
    <col min="10765" max="10765" width="9.140625" style="129" customWidth="1"/>
    <col min="10766" max="10766" width="2.28515625" style="129" customWidth="1"/>
    <col min="10767" max="10767" width="5.28515625" style="129" customWidth="1"/>
    <col min="10768" max="10768" width="7.28515625" style="129" customWidth="1"/>
    <col min="10769" max="10769" width="1.140625" style="129" customWidth="1"/>
    <col min="10770" max="10770" width="4.140625" style="129" customWidth="1"/>
    <col min="10771" max="10771" width="8.42578125" style="129" customWidth="1"/>
    <col min="10772" max="10772" width="1.140625" style="129" customWidth="1"/>
    <col min="10773" max="10773" width="4.140625" style="129" customWidth="1"/>
    <col min="10774" max="10774" width="8.42578125" style="129" customWidth="1"/>
    <col min="10775" max="10775" width="1.140625" style="129" customWidth="1"/>
    <col min="10776" max="10776" width="3" style="129" customWidth="1"/>
    <col min="10777" max="10777" width="9.5703125" style="129" customWidth="1"/>
    <col min="10778" max="10778" width="1.140625" style="129" customWidth="1"/>
    <col min="10779" max="10779" width="2.28515625" style="129" customWidth="1"/>
    <col min="10780" max="10780" width="10.28515625" style="129" customWidth="1"/>
    <col min="10781" max="10783" width="1.140625" style="129" customWidth="1"/>
    <col min="10784" max="10784" width="2.28515625" style="129" customWidth="1"/>
    <col min="10785" max="10785" width="8" style="129" customWidth="1"/>
    <col min="10786" max="10789" width="1.140625" style="129" customWidth="1"/>
    <col min="10790" max="10790" width="3.140625" style="129" customWidth="1"/>
    <col min="10791" max="10791" width="2.5703125" style="129" customWidth="1"/>
    <col min="10792" max="10792" width="2.28515625" style="129" customWidth="1"/>
    <col min="10793" max="10793" width="1.140625" style="129" customWidth="1"/>
    <col min="10794" max="10794" width="2.28515625" style="129" customWidth="1"/>
    <col min="10795" max="11008" width="6.85546875" style="129" customWidth="1"/>
    <col min="11009" max="11009" width="3.42578125" style="129" customWidth="1"/>
    <col min="11010" max="11010" width="1.5703125" style="129" customWidth="1"/>
    <col min="11011" max="11011" width="1.85546875" style="129" customWidth="1"/>
    <col min="11012" max="11012" width="3.85546875" style="129" customWidth="1"/>
    <col min="11013" max="11013" width="1.28515625" style="129" customWidth="1"/>
    <col min="11014" max="11014" width="1" style="129" customWidth="1"/>
    <col min="11015" max="11015" width="2.28515625" style="129" customWidth="1"/>
    <col min="11016" max="11016" width="5.85546875" style="129" customWidth="1"/>
    <col min="11017" max="11017" width="8" style="129" customWidth="1"/>
    <col min="11018" max="11018" width="2.28515625" style="129" customWidth="1"/>
    <col min="11019" max="11019" width="9.140625" style="129" customWidth="1"/>
    <col min="11020" max="11020" width="4.5703125" style="129" customWidth="1"/>
    <col min="11021" max="11021" width="9.140625" style="129" customWidth="1"/>
    <col min="11022" max="11022" width="2.28515625" style="129" customWidth="1"/>
    <col min="11023" max="11023" width="5.28515625" style="129" customWidth="1"/>
    <col min="11024" max="11024" width="7.28515625" style="129" customWidth="1"/>
    <col min="11025" max="11025" width="1.140625" style="129" customWidth="1"/>
    <col min="11026" max="11026" width="4.140625" style="129" customWidth="1"/>
    <col min="11027" max="11027" width="8.42578125" style="129" customWidth="1"/>
    <col min="11028" max="11028" width="1.140625" style="129" customWidth="1"/>
    <col min="11029" max="11029" width="4.140625" style="129" customWidth="1"/>
    <col min="11030" max="11030" width="8.42578125" style="129" customWidth="1"/>
    <col min="11031" max="11031" width="1.140625" style="129" customWidth="1"/>
    <col min="11032" max="11032" width="3" style="129" customWidth="1"/>
    <col min="11033" max="11033" width="9.5703125" style="129" customWidth="1"/>
    <col min="11034" max="11034" width="1.140625" style="129" customWidth="1"/>
    <col min="11035" max="11035" width="2.28515625" style="129" customWidth="1"/>
    <col min="11036" max="11036" width="10.28515625" style="129" customWidth="1"/>
    <col min="11037" max="11039" width="1.140625" style="129" customWidth="1"/>
    <col min="11040" max="11040" width="2.28515625" style="129" customWidth="1"/>
    <col min="11041" max="11041" width="8" style="129" customWidth="1"/>
    <col min="11042" max="11045" width="1.140625" style="129" customWidth="1"/>
    <col min="11046" max="11046" width="3.140625" style="129" customWidth="1"/>
    <col min="11047" max="11047" width="2.5703125" style="129" customWidth="1"/>
    <col min="11048" max="11048" width="2.28515625" style="129" customWidth="1"/>
    <col min="11049" max="11049" width="1.140625" style="129" customWidth="1"/>
    <col min="11050" max="11050" width="2.28515625" style="129" customWidth="1"/>
    <col min="11051" max="11264" width="6.85546875" style="129" customWidth="1"/>
    <col min="11265" max="11265" width="3.42578125" style="129" customWidth="1"/>
    <col min="11266" max="11266" width="1.5703125" style="129" customWidth="1"/>
    <col min="11267" max="11267" width="1.85546875" style="129" customWidth="1"/>
    <col min="11268" max="11268" width="3.85546875" style="129" customWidth="1"/>
    <col min="11269" max="11269" width="1.28515625" style="129" customWidth="1"/>
    <col min="11270" max="11270" width="1" style="129" customWidth="1"/>
    <col min="11271" max="11271" width="2.28515625" style="129" customWidth="1"/>
    <col min="11272" max="11272" width="5.85546875" style="129" customWidth="1"/>
    <col min="11273" max="11273" width="8" style="129" customWidth="1"/>
    <col min="11274" max="11274" width="2.28515625" style="129" customWidth="1"/>
    <col min="11275" max="11275" width="9.140625" style="129" customWidth="1"/>
    <col min="11276" max="11276" width="4.5703125" style="129" customWidth="1"/>
    <col min="11277" max="11277" width="9.140625" style="129" customWidth="1"/>
    <col min="11278" max="11278" width="2.28515625" style="129" customWidth="1"/>
    <col min="11279" max="11279" width="5.28515625" style="129" customWidth="1"/>
    <col min="11280" max="11280" width="7.28515625" style="129" customWidth="1"/>
    <col min="11281" max="11281" width="1.140625" style="129" customWidth="1"/>
    <col min="11282" max="11282" width="4.140625" style="129" customWidth="1"/>
    <col min="11283" max="11283" width="8.42578125" style="129" customWidth="1"/>
    <col min="11284" max="11284" width="1.140625" style="129" customWidth="1"/>
    <col min="11285" max="11285" width="4.140625" style="129" customWidth="1"/>
    <col min="11286" max="11286" width="8.42578125" style="129" customWidth="1"/>
    <col min="11287" max="11287" width="1.140625" style="129" customWidth="1"/>
    <col min="11288" max="11288" width="3" style="129" customWidth="1"/>
    <col min="11289" max="11289" width="9.5703125" style="129" customWidth="1"/>
    <col min="11290" max="11290" width="1.140625" style="129" customWidth="1"/>
    <col min="11291" max="11291" width="2.28515625" style="129" customWidth="1"/>
    <col min="11292" max="11292" width="10.28515625" style="129" customWidth="1"/>
    <col min="11293" max="11295" width="1.140625" style="129" customWidth="1"/>
    <col min="11296" max="11296" width="2.28515625" style="129" customWidth="1"/>
    <col min="11297" max="11297" width="8" style="129" customWidth="1"/>
    <col min="11298" max="11301" width="1.140625" style="129" customWidth="1"/>
    <col min="11302" max="11302" width="3.140625" style="129" customWidth="1"/>
    <col min="11303" max="11303" width="2.5703125" style="129" customWidth="1"/>
    <col min="11304" max="11304" width="2.28515625" style="129" customWidth="1"/>
    <col min="11305" max="11305" width="1.140625" style="129" customWidth="1"/>
    <col min="11306" max="11306" width="2.28515625" style="129" customWidth="1"/>
    <col min="11307" max="11520" width="6.85546875" style="129" customWidth="1"/>
    <col min="11521" max="11521" width="3.42578125" style="129" customWidth="1"/>
    <col min="11522" max="11522" width="1.5703125" style="129" customWidth="1"/>
    <col min="11523" max="11523" width="1.85546875" style="129" customWidth="1"/>
    <col min="11524" max="11524" width="3.85546875" style="129" customWidth="1"/>
    <col min="11525" max="11525" width="1.28515625" style="129" customWidth="1"/>
    <col min="11526" max="11526" width="1" style="129" customWidth="1"/>
    <col min="11527" max="11527" width="2.28515625" style="129" customWidth="1"/>
    <col min="11528" max="11528" width="5.85546875" style="129" customWidth="1"/>
    <col min="11529" max="11529" width="8" style="129" customWidth="1"/>
    <col min="11530" max="11530" width="2.28515625" style="129" customWidth="1"/>
    <col min="11531" max="11531" width="9.140625" style="129" customWidth="1"/>
    <col min="11532" max="11532" width="4.5703125" style="129" customWidth="1"/>
    <col min="11533" max="11533" width="9.140625" style="129" customWidth="1"/>
    <col min="11534" max="11534" width="2.28515625" style="129" customWidth="1"/>
    <col min="11535" max="11535" width="5.28515625" style="129" customWidth="1"/>
    <col min="11536" max="11536" width="7.28515625" style="129" customWidth="1"/>
    <col min="11537" max="11537" width="1.140625" style="129" customWidth="1"/>
    <col min="11538" max="11538" width="4.140625" style="129" customWidth="1"/>
    <col min="11539" max="11539" width="8.42578125" style="129" customWidth="1"/>
    <col min="11540" max="11540" width="1.140625" style="129" customWidth="1"/>
    <col min="11541" max="11541" width="4.140625" style="129" customWidth="1"/>
    <col min="11542" max="11542" width="8.42578125" style="129" customWidth="1"/>
    <col min="11543" max="11543" width="1.140625" style="129" customWidth="1"/>
    <col min="11544" max="11544" width="3" style="129" customWidth="1"/>
    <col min="11545" max="11545" width="9.5703125" style="129" customWidth="1"/>
    <col min="11546" max="11546" width="1.140625" style="129" customWidth="1"/>
    <col min="11547" max="11547" width="2.28515625" style="129" customWidth="1"/>
    <col min="11548" max="11548" width="10.28515625" style="129" customWidth="1"/>
    <col min="11549" max="11551" width="1.140625" style="129" customWidth="1"/>
    <col min="11552" max="11552" width="2.28515625" style="129" customWidth="1"/>
    <col min="11553" max="11553" width="8" style="129" customWidth="1"/>
    <col min="11554" max="11557" width="1.140625" style="129" customWidth="1"/>
    <col min="11558" max="11558" width="3.140625" style="129" customWidth="1"/>
    <col min="11559" max="11559" width="2.5703125" style="129" customWidth="1"/>
    <col min="11560" max="11560" width="2.28515625" style="129" customWidth="1"/>
    <col min="11561" max="11561" width="1.140625" style="129" customWidth="1"/>
    <col min="11562" max="11562" width="2.28515625" style="129" customWidth="1"/>
    <col min="11563" max="11776" width="6.85546875" style="129" customWidth="1"/>
    <col min="11777" max="11777" width="3.42578125" style="129" customWidth="1"/>
    <col min="11778" max="11778" width="1.5703125" style="129" customWidth="1"/>
    <col min="11779" max="11779" width="1.85546875" style="129" customWidth="1"/>
    <col min="11780" max="11780" width="3.85546875" style="129" customWidth="1"/>
    <col min="11781" max="11781" width="1.28515625" style="129" customWidth="1"/>
    <col min="11782" max="11782" width="1" style="129" customWidth="1"/>
    <col min="11783" max="11783" width="2.28515625" style="129" customWidth="1"/>
    <col min="11784" max="11784" width="5.85546875" style="129" customWidth="1"/>
    <col min="11785" max="11785" width="8" style="129" customWidth="1"/>
    <col min="11786" max="11786" width="2.28515625" style="129" customWidth="1"/>
    <col min="11787" max="11787" width="9.140625" style="129" customWidth="1"/>
    <col min="11788" max="11788" width="4.5703125" style="129" customWidth="1"/>
    <col min="11789" max="11789" width="9.140625" style="129" customWidth="1"/>
    <col min="11790" max="11790" width="2.28515625" style="129" customWidth="1"/>
    <col min="11791" max="11791" width="5.28515625" style="129" customWidth="1"/>
    <col min="11792" max="11792" width="7.28515625" style="129" customWidth="1"/>
    <col min="11793" max="11793" width="1.140625" style="129" customWidth="1"/>
    <col min="11794" max="11794" width="4.140625" style="129" customWidth="1"/>
    <col min="11795" max="11795" width="8.42578125" style="129" customWidth="1"/>
    <col min="11796" max="11796" width="1.140625" style="129" customWidth="1"/>
    <col min="11797" max="11797" width="4.140625" style="129" customWidth="1"/>
    <col min="11798" max="11798" width="8.42578125" style="129" customWidth="1"/>
    <col min="11799" max="11799" width="1.140625" style="129" customWidth="1"/>
    <col min="11800" max="11800" width="3" style="129" customWidth="1"/>
    <col min="11801" max="11801" width="9.5703125" style="129" customWidth="1"/>
    <col min="11802" max="11802" width="1.140625" style="129" customWidth="1"/>
    <col min="11803" max="11803" width="2.28515625" style="129" customWidth="1"/>
    <col min="11804" max="11804" width="10.28515625" style="129" customWidth="1"/>
    <col min="11805" max="11807" width="1.140625" style="129" customWidth="1"/>
    <col min="11808" max="11808" width="2.28515625" style="129" customWidth="1"/>
    <col min="11809" max="11809" width="8" style="129" customWidth="1"/>
    <col min="11810" max="11813" width="1.140625" style="129" customWidth="1"/>
    <col min="11814" max="11814" width="3.140625" style="129" customWidth="1"/>
    <col min="11815" max="11815" width="2.5703125" style="129" customWidth="1"/>
    <col min="11816" max="11816" width="2.28515625" style="129" customWidth="1"/>
    <col min="11817" max="11817" width="1.140625" style="129" customWidth="1"/>
    <col min="11818" max="11818" width="2.28515625" style="129" customWidth="1"/>
    <col min="11819" max="12032" width="6.85546875" style="129" customWidth="1"/>
    <col min="12033" max="12033" width="3.42578125" style="129" customWidth="1"/>
    <col min="12034" max="12034" width="1.5703125" style="129" customWidth="1"/>
    <col min="12035" max="12035" width="1.85546875" style="129" customWidth="1"/>
    <col min="12036" max="12036" width="3.85546875" style="129" customWidth="1"/>
    <col min="12037" max="12037" width="1.28515625" style="129" customWidth="1"/>
    <col min="12038" max="12038" width="1" style="129" customWidth="1"/>
    <col min="12039" max="12039" width="2.28515625" style="129" customWidth="1"/>
    <col min="12040" max="12040" width="5.85546875" style="129" customWidth="1"/>
    <col min="12041" max="12041" width="8" style="129" customWidth="1"/>
    <col min="12042" max="12042" width="2.28515625" style="129" customWidth="1"/>
    <col min="12043" max="12043" width="9.140625" style="129" customWidth="1"/>
    <col min="12044" max="12044" width="4.5703125" style="129" customWidth="1"/>
    <col min="12045" max="12045" width="9.140625" style="129" customWidth="1"/>
    <col min="12046" max="12046" width="2.28515625" style="129" customWidth="1"/>
    <col min="12047" max="12047" width="5.28515625" style="129" customWidth="1"/>
    <col min="12048" max="12048" width="7.28515625" style="129" customWidth="1"/>
    <col min="12049" max="12049" width="1.140625" style="129" customWidth="1"/>
    <col min="12050" max="12050" width="4.140625" style="129" customWidth="1"/>
    <col min="12051" max="12051" width="8.42578125" style="129" customWidth="1"/>
    <col min="12052" max="12052" width="1.140625" style="129" customWidth="1"/>
    <col min="12053" max="12053" width="4.140625" style="129" customWidth="1"/>
    <col min="12054" max="12054" width="8.42578125" style="129" customWidth="1"/>
    <col min="12055" max="12055" width="1.140625" style="129" customWidth="1"/>
    <col min="12056" max="12056" width="3" style="129" customWidth="1"/>
    <col min="12057" max="12057" width="9.5703125" style="129" customWidth="1"/>
    <col min="12058" max="12058" width="1.140625" style="129" customWidth="1"/>
    <col min="12059" max="12059" width="2.28515625" style="129" customWidth="1"/>
    <col min="12060" max="12060" width="10.28515625" style="129" customWidth="1"/>
    <col min="12061" max="12063" width="1.140625" style="129" customWidth="1"/>
    <col min="12064" max="12064" width="2.28515625" style="129" customWidth="1"/>
    <col min="12065" max="12065" width="8" style="129" customWidth="1"/>
    <col min="12066" max="12069" width="1.140625" style="129" customWidth="1"/>
    <col min="12070" max="12070" width="3.140625" style="129" customWidth="1"/>
    <col min="12071" max="12071" width="2.5703125" style="129" customWidth="1"/>
    <col min="12072" max="12072" width="2.28515625" style="129" customWidth="1"/>
    <col min="12073" max="12073" width="1.140625" style="129" customWidth="1"/>
    <col min="12074" max="12074" width="2.28515625" style="129" customWidth="1"/>
    <col min="12075" max="12288" width="6.85546875" style="129" customWidth="1"/>
    <col min="12289" max="12289" width="3.42578125" style="129" customWidth="1"/>
    <col min="12290" max="12290" width="1.5703125" style="129" customWidth="1"/>
    <col min="12291" max="12291" width="1.85546875" style="129" customWidth="1"/>
    <col min="12292" max="12292" width="3.85546875" style="129" customWidth="1"/>
    <col min="12293" max="12293" width="1.28515625" style="129" customWidth="1"/>
    <col min="12294" max="12294" width="1" style="129" customWidth="1"/>
    <col min="12295" max="12295" width="2.28515625" style="129" customWidth="1"/>
    <col min="12296" max="12296" width="5.85546875" style="129" customWidth="1"/>
    <col min="12297" max="12297" width="8" style="129" customWidth="1"/>
    <col min="12298" max="12298" width="2.28515625" style="129" customWidth="1"/>
    <col min="12299" max="12299" width="9.140625" style="129" customWidth="1"/>
    <col min="12300" max="12300" width="4.5703125" style="129" customWidth="1"/>
    <col min="12301" max="12301" width="9.140625" style="129" customWidth="1"/>
    <col min="12302" max="12302" width="2.28515625" style="129" customWidth="1"/>
    <col min="12303" max="12303" width="5.28515625" style="129" customWidth="1"/>
    <col min="12304" max="12304" width="7.28515625" style="129" customWidth="1"/>
    <col min="12305" max="12305" width="1.140625" style="129" customWidth="1"/>
    <col min="12306" max="12306" width="4.140625" style="129" customWidth="1"/>
    <col min="12307" max="12307" width="8.42578125" style="129" customWidth="1"/>
    <col min="12308" max="12308" width="1.140625" style="129" customWidth="1"/>
    <col min="12309" max="12309" width="4.140625" style="129" customWidth="1"/>
    <col min="12310" max="12310" width="8.42578125" style="129" customWidth="1"/>
    <col min="12311" max="12311" width="1.140625" style="129" customWidth="1"/>
    <col min="12312" max="12312" width="3" style="129" customWidth="1"/>
    <col min="12313" max="12313" width="9.5703125" style="129" customWidth="1"/>
    <col min="12314" max="12314" width="1.140625" style="129" customWidth="1"/>
    <col min="12315" max="12315" width="2.28515625" style="129" customWidth="1"/>
    <col min="12316" max="12316" width="10.28515625" style="129" customWidth="1"/>
    <col min="12317" max="12319" width="1.140625" style="129" customWidth="1"/>
    <col min="12320" max="12320" width="2.28515625" style="129" customWidth="1"/>
    <col min="12321" max="12321" width="8" style="129" customWidth="1"/>
    <col min="12322" max="12325" width="1.140625" style="129" customWidth="1"/>
    <col min="12326" max="12326" width="3.140625" style="129" customWidth="1"/>
    <col min="12327" max="12327" width="2.5703125" style="129" customWidth="1"/>
    <col min="12328" max="12328" width="2.28515625" style="129" customWidth="1"/>
    <col min="12329" max="12329" width="1.140625" style="129" customWidth="1"/>
    <col min="12330" max="12330" width="2.28515625" style="129" customWidth="1"/>
    <col min="12331" max="12544" width="6.85546875" style="129" customWidth="1"/>
    <col min="12545" max="12545" width="3.42578125" style="129" customWidth="1"/>
    <col min="12546" max="12546" width="1.5703125" style="129" customWidth="1"/>
    <col min="12547" max="12547" width="1.85546875" style="129" customWidth="1"/>
    <col min="12548" max="12548" width="3.85546875" style="129" customWidth="1"/>
    <col min="12549" max="12549" width="1.28515625" style="129" customWidth="1"/>
    <col min="12550" max="12550" width="1" style="129" customWidth="1"/>
    <col min="12551" max="12551" width="2.28515625" style="129" customWidth="1"/>
    <col min="12552" max="12552" width="5.85546875" style="129" customWidth="1"/>
    <col min="12553" max="12553" width="8" style="129" customWidth="1"/>
    <col min="12554" max="12554" width="2.28515625" style="129" customWidth="1"/>
    <col min="12555" max="12555" width="9.140625" style="129" customWidth="1"/>
    <col min="12556" max="12556" width="4.5703125" style="129" customWidth="1"/>
    <col min="12557" max="12557" width="9.140625" style="129" customWidth="1"/>
    <col min="12558" max="12558" width="2.28515625" style="129" customWidth="1"/>
    <col min="12559" max="12559" width="5.28515625" style="129" customWidth="1"/>
    <col min="12560" max="12560" width="7.28515625" style="129" customWidth="1"/>
    <col min="12561" max="12561" width="1.140625" style="129" customWidth="1"/>
    <col min="12562" max="12562" width="4.140625" style="129" customWidth="1"/>
    <col min="12563" max="12563" width="8.42578125" style="129" customWidth="1"/>
    <col min="12564" max="12564" width="1.140625" style="129" customWidth="1"/>
    <col min="12565" max="12565" width="4.140625" style="129" customWidth="1"/>
    <col min="12566" max="12566" width="8.42578125" style="129" customWidth="1"/>
    <col min="12567" max="12567" width="1.140625" style="129" customWidth="1"/>
    <col min="12568" max="12568" width="3" style="129" customWidth="1"/>
    <col min="12569" max="12569" width="9.5703125" style="129" customWidth="1"/>
    <col min="12570" max="12570" width="1.140625" style="129" customWidth="1"/>
    <col min="12571" max="12571" width="2.28515625" style="129" customWidth="1"/>
    <col min="12572" max="12572" width="10.28515625" style="129" customWidth="1"/>
    <col min="12573" max="12575" width="1.140625" style="129" customWidth="1"/>
    <col min="12576" max="12576" width="2.28515625" style="129" customWidth="1"/>
    <col min="12577" max="12577" width="8" style="129" customWidth="1"/>
    <col min="12578" max="12581" width="1.140625" style="129" customWidth="1"/>
    <col min="12582" max="12582" width="3.140625" style="129" customWidth="1"/>
    <col min="12583" max="12583" width="2.5703125" style="129" customWidth="1"/>
    <col min="12584" max="12584" width="2.28515625" style="129" customWidth="1"/>
    <col min="12585" max="12585" width="1.140625" style="129" customWidth="1"/>
    <col min="12586" max="12586" width="2.28515625" style="129" customWidth="1"/>
    <col min="12587" max="12800" width="6.85546875" style="129" customWidth="1"/>
    <col min="12801" max="12801" width="3.42578125" style="129" customWidth="1"/>
    <col min="12802" max="12802" width="1.5703125" style="129" customWidth="1"/>
    <col min="12803" max="12803" width="1.85546875" style="129" customWidth="1"/>
    <col min="12804" max="12804" width="3.85546875" style="129" customWidth="1"/>
    <col min="12805" max="12805" width="1.28515625" style="129" customWidth="1"/>
    <col min="12806" max="12806" width="1" style="129" customWidth="1"/>
    <col min="12807" max="12807" width="2.28515625" style="129" customWidth="1"/>
    <col min="12808" max="12808" width="5.85546875" style="129" customWidth="1"/>
    <col min="12809" max="12809" width="8" style="129" customWidth="1"/>
    <col min="12810" max="12810" width="2.28515625" style="129" customWidth="1"/>
    <col min="12811" max="12811" width="9.140625" style="129" customWidth="1"/>
    <col min="12812" max="12812" width="4.5703125" style="129" customWidth="1"/>
    <col min="12813" max="12813" width="9.140625" style="129" customWidth="1"/>
    <col min="12814" max="12814" width="2.28515625" style="129" customWidth="1"/>
    <col min="12815" max="12815" width="5.28515625" style="129" customWidth="1"/>
    <col min="12816" max="12816" width="7.28515625" style="129" customWidth="1"/>
    <col min="12817" max="12817" width="1.140625" style="129" customWidth="1"/>
    <col min="12818" max="12818" width="4.140625" style="129" customWidth="1"/>
    <col min="12819" max="12819" width="8.42578125" style="129" customWidth="1"/>
    <col min="12820" max="12820" width="1.140625" style="129" customWidth="1"/>
    <col min="12821" max="12821" width="4.140625" style="129" customWidth="1"/>
    <col min="12822" max="12822" width="8.42578125" style="129" customWidth="1"/>
    <col min="12823" max="12823" width="1.140625" style="129" customWidth="1"/>
    <col min="12824" max="12824" width="3" style="129" customWidth="1"/>
    <col min="12825" max="12825" width="9.5703125" style="129" customWidth="1"/>
    <col min="12826" max="12826" width="1.140625" style="129" customWidth="1"/>
    <col min="12827" max="12827" width="2.28515625" style="129" customWidth="1"/>
    <col min="12828" max="12828" width="10.28515625" style="129" customWidth="1"/>
    <col min="12829" max="12831" width="1.140625" style="129" customWidth="1"/>
    <col min="12832" max="12832" width="2.28515625" style="129" customWidth="1"/>
    <col min="12833" max="12833" width="8" style="129" customWidth="1"/>
    <col min="12834" max="12837" width="1.140625" style="129" customWidth="1"/>
    <col min="12838" max="12838" width="3.140625" style="129" customWidth="1"/>
    <col min="12839" max="12839" width="2.5703125" style="129" customWidth="1"/>
    <col min="12840" max="12840" width="2.28515625" style="129" customWidth="1"/>
    <col min="12841" max="12841" width="1.140625" style="129" customWidth="1"/>
    <col min="12842" max="12842" width="2.28515625" style="129" customWidth="1"/>
    <col min="12843" max="13056" width="6.85546875" style="129" customWidth="1"/>
    <col min="13057" max="13057" width="3.42578125" style="129" customWidth="1"/>
    <col min="13058" max="13058" width="1.5703125" style="129" customWidth="1"/>
    <col min="13059" max="13059" width="1.85546875" style="129" customWidth="1"/>
    <col min="13060" max="13060" width="3.85546875" style="129" customWidth="1"/>
    <col min="13061" max="13061" width="1.28515625" style="129" customWidth="1"/>
    <col min="13062" max="13062" width="1" style="129" customWidth="1"/>
    <col min="13063" max="13063" width="2.28515625" style="129" customWidth="1"/>
    <col min="13064" max="13064" width="5.85546875" style="129" customWidth="1"/>
    <col min="13065" max="13065" width="8" style="129" customWidth="1"/>
    <col min="13066" max="13066" width="2.28515625" style="129" customWidth="1"/>
    <col min="13067" max="13067" width="9.140625" style="129" customWidth="1"/>
    <col min="13068" max="13068" width="4.5703125" style="129" customWidth="1"/>
    <col min="13069" max="13069" width="9.140625" style="129" customWidth="1"/>
    <col min="13070" max="13070" width="2.28515625" style="129" customWidth="1"/>
    <col min="13071" max="13071" width="5.28515625" style="129" customWidth="1"/>
    <col min="13072" max="13072" width="7.28515625" style="129" customWidth="1"/>
    <col min="13073" max="13073" width="1.140625" style="129" customWidth="1"/>
    <col min="13074" max="13074" width="4.140625" style="129" customWidth="1"/>
    <col min="13075" max="13075" width="8.42578125" style="129" customWidth="1"/>
    <col min="13076" max="13076" width="1.140625" style="129" customWidth="1"/>
    <col min="13077" max="13077" width="4.140625" style="129" customWidth="1"/>
    <col min="13078" max="13078" width="8.42578125" style="129" customWidth="1"/>
    <col min="13079" max="13079" width="1.140625" style="129" customWidth="1"/>
    <col min="13080" max="13080" width="3" style="129" customWidth="1"/>
    <col min="13081" max="13081" width="9.5703125" style="129" customWidth="1"/>
    <col min="13082" max="13082" width="1.140625" style="129" customWidth="1"/>
    <col min="13083" max="13083" width="2.28515625" style="129" customWidth="1"/>
    <col min="13084" max="13084" width="10.28515625" style="129" customWidth="1"/>
    <col min="13085" max="13087" width="1.140625" style="129" customWidth="1"/>
    <col min="13088" max="13088" width="2.28515625" style="129" customWidth="1"/>
    <col min="13089" max="13089" width="8" style="129" customWidth="1"/>
    <col min="13090" max="13093" width="1.140625" style="129" customWidth="1"/>
    <col min="13094" max="13094" width="3.140625" style="129" customWidth="1"/>
    <col min="13095" max="13095" width="2.5703125" style="129" customWidth="1"/>
    <col min="13096" max="13096" width="2.28515625" style="129" customWidth="1"/>
    <col min="13097" max="13097" width="1.140625" style="129" customWidth="1"/>
    <col min="13098" max="13098" width="2.28515625" style="129" customWidth="1"/>
    <col min="13099" max="13312" width="6.85546875" style="129" customWidth="1"/>
    <col min="13313" max="13313" width="3.42578125" style="129" customWidth="1"/>
    <col min="13314" max="13314" width="1.5703125" style="129" customWidth="1"/>
    <col min="13315" max="13315" width="1.85546875" style="129" customWidth="1"/>
    <col min="13316" max="13316" width="3.85546875" style="129" customWidth="1"/>
    <col min="13317" max="13317" width="1.28515625" style="129" customWidth="1"/>
    <col min="13318" max="13318" width="1" style="129" customWidth="1"/>
    <col min="13319" max="13319" width="2.28515625" style="129" customWidth="1"/>
    <col min="13320" max="13320" width="5.85546875" style="129" customWidth="1"/>
    <col min="13321" max="13321" width="8" style="129" customWidth="1"/>
    <col min="13322" max="13322" width="2.28515625" style="129" customWidth="1"/>
    <col min="13323" max="13323" width="9.140625" style="129" customWidth="1"/>
    <col min="13324" max="13324" width="4.5703125" style="129" customWidth="1"/>
    <col min="13325" max="13325" width="9.140625" style="129" customWidth="1"/>
    <col min="13326" max="13326" width="2.28515625" style="129" customWidth="1"/>
    <col min="13327" max="13327" width="5.28515625" style="129" customWidth="1"/>
    <col min="13328" max="13328" width="7.28515625" style="129" customWidth="1"/>
    <col min="13329" max="13329" width="1.140625" style="129" customWidth="1"/>
    <col min="13330" max="13330" width="4.140625" style="129" customWidth="1"/>
    <col min="13331" max="13331" width="8.42578125" style="129" customWidth="1"/>
    <col min="13332" max="13332" width="1.140625" style="129" customWidth="1"/>
    <col min="13333" max="13333" width="4.140625" style="129" customWidth="1"/>
    <col min="13334" max="13334" width="8.42578125" style="129" customWidth="1"/>
    <col min="13335" max="13335" width="1.140625" style="129" customWidth="1"/>
    <col min="13336" max="13336" width="3" style="129" customWidth="1"/>
    <col min="13337" max="13337" width="9.5703125" style="129" customWidth="1"/>
    <col min="13338" max="13338" width="1.140625" style="129" customWidth="1"/>
    <col min="13339" max="13339" width="2.28515625" style="129" customWidth="1"/>
    <col min="13340" max="13340" width="10.28515625" style="129" customWidth="1"/>
    <col min="13341" max="13343" width="1.140625" style="129" customWidth="1"/>
    <col min="13344" max="13344" width="2.28515625" style="129" customWidth="1"/>
    <col min="13345" max="13345" width="8" style="129" customWidth="1"/>
    <col min="13346" max="13349" width="1.140625" style="129" customWidth="1"/>
    <col min="13350" max="13350" width="3.140625" style="129" customWidth="1"/>
    <col min="13351" max="13351" width="2.5703125" style="129" customWidth="1"/>
    <col min="13352" max="13352" width="2.28515625" style="129" customWidth="1"/>
    <col min="13353" max="13353" width="1.140625" style="129" customWidth="1"/>
    <col min="13354" max="13354" width="2.28515625" style="129" customWidth="1"/>
    <col min="13355" max="13568" width="6.85546875" style="129" customWidth="1"/>
    <col min="13569" max="13569" width="3.42578125" style="129" customWidth="1"/>
    <col min="13570" max="13570" width="1.5703125" style="129" customWidth="1"/>
    <col min="13571" max="13571" width="1.85546875" style="129" customWidth="1"/>
    <col min="13572" max="13572" width="3.85546875" style="129" customWidth="1"/>
    <col min="13573" max="13573" width="1.28515625" style="129" customWidth="1"/>
    <col min="13574" max="13574" width="1" style="129" customWidth="1"/>
    <col min="13575" max="13575" width="2.28515625" style="129" customWidth="1"/>
    <col min="13576" max="13576" width="5.85546875" style="129" customWidth="1"/>
    <col min="13577" max="13577" width="8" style="129" customWidth="1"/>
    <col min="13578" max="13578" width="2.28515625" style="129" customWidth="1"/>
    <col min="13579" max="13579" width="9.140625" style="129" customWidth="1"/>
    <col min="13580" max="13580" width="4.5703125" style="129" customWidth="1"/>
    <col min="13581" max="13581" width="9.140625" style="129" customWidth="1"/>
    <col min="13582" max="13582" width="2.28515625" style="129" customWidth="1"/>
    <col min="13583" max="13583" width="5.28515625" style="129" customWidth="1"/>
    <col min="13584" max="13584" width="7.28515625" style="129" customWidth="1"/>
    <col min="13585" max="13585" width="1.140625" style="129" customWidth="1"/>
    <col min="13586" max="13586" width="4.140625" style="129" customWidth="1"/>
    <col min="13587" max="13587" width="8.42578125" style="129" customWidth="1"/>
    <col min="13588" max="13588" width="1.140625" style="129" customWidth="1"/>
    <col min="13589" max="13589" width="4.140625" style="129" customWidth="1"/>
    <col min="13590" max="13590" width="8.42578125" style="129" customWidth="1"/>
    <col min="13591" max="13591" width="1.140625" style="129" customWidth="1"/>
    <col min="13592" max="13592" width="3" style="129" customWidth="1"/>
    <col min="13593" max="13593" width="9.5703125" style="129" customWidth="1"/>
    <col min="13594" max="13594" width="1.140625" style="129" customWidth="1"/>
    <col min="13595" max="13595" width="2.28515625" style="129" customWidth="1"/>
    <col min="13596" max="13596" width="10.28515625" style="129" customWidth="1"/>
    <col min="13597" max="13599" width="1.140625" style="129" customWidth="1"/>
    <col min="13600" max="13600" width="2.28515625" style="129" customWidth="1"/>
    <col min="13601" max="13601" width="8" style="129" customWidth="1"/>
    <col min="13602" max="13605" width="1.140625" style="129" customWidth="1"/>
    <col min="13606" max="13606" width="3.140625" style="129" customWidth="1"/>
    <col min="13607" max="13607" width="2.5703125" style="129" customWidth="1"/>
    <col min="13608" max="13608" width="2.28515625" style="129" customWidth="1"/>
    <col min="13609" max="13609" width="1.140625" style="129" customWidth="1"/>
    <col min="13610" max="13610" width="2.28515625" style="129" customWidth="1"/>
    <col min="13611" max="13824" width="6.85546875" style="129" customWidth="1"/>
    <col min="13825" max="13825" width="3.42578125" style="129" customWidth="1"/>
    <col min="13826" max="13826" width="1.5703125" style="129" customWidth="1"/>
    <col min="13827" max="13827" width="1.85546875" style="129" customWidth="1"/>
    <col min="13828" max="13828" width="3.85546875" style="129" customWidth="1"/>
    <col min="13829" max="13829" width="1.28515625" style="129" customWidth="1"/>
    <col min="13830" max="13830" width="1" style="129" customWidth="1"/>
    <col min="13831" max="13831" width="2.28515625" style="129" customWidth="1"/>
    <col min="13832" max="13832" width="5.85546875" style="129" customWidth="1"/>
    <col min="13833" max="13833" width="8" style="129" customWidth="1"/>
    <col min="13834" max="13834" width="2.28515625" style="129" customWidth="1"/>
    <col min="13835" max="13835" width="9.140625" style="129" customWidth="1"/>
    <col min="13836" max="13836" width="4.5703125" style="129" customWidth="1"/>
    <col min="13837" max="13837" width="9.140625" style="129" customWidth="1"/>
    <col min="13838" max="13838" width="2.28515625" style="129" customWidth="1"/>
    <col min="13839" max="13839" width="5.28515625" style="129" customWidth="1"/>
    <col min="13840" max="13840" width="7.28515625" style="129" customWidth="1"/>
    <col min="13841" max="13841" width="1.140625" style="129" customWidth="1"/>
    <col min="13842" max="13842" width="4.140625" style="129" customWidth="1"/>
    <col min="13843" max="13843" width="8.42578125" style="129" customWidth="1"/>
    <col min="13844" max="13844" width="1.140625" style="129" customWidth="1"/>
    <col min="13845" max="13845" width="4.140625" style="129" customWidth="1"/>
    <col min="13846" max="13846" width="8.42578125" style="129" customWidth="1"/>
    <col min="13847" max="13847" width="1.140625" style="129" customWidth="1"/>
    <col min="13848" max="13848" width="3" style="129" customWidth="1"/>
    <col min="13849" max="13849" width="9.5703125" style="129" customWidth="1"/>
    <col min="13850" max="13850" width="1.140625" style="129" customWidth="1"/>
    <col min="13851" max="13851" width="2.28515625" style="129" customWidth="1"/>
    <col min="13852" max="13852" width="10.28515625" style="129" customWidth="1"/>
    <col min="13853" max="13855" width="1.140625" style="129" customWidth="1"/>
    <col min="13856" max="13856" width="2.28515625" style="129" customWidth="1"/>
    <col min="13857" max="13857" width="8" style="129" customWidth="1"/>
    <col min="13858" max="13861" width="1.140625" style="129" customWidth="1"/>
    <col min="13862" max="13862" width="3.140625" style="129" customWidth="1"/>
    <col min="13863" max="13863" width="2.5703125" style="129" customWidth="1"/>
    <col min="13864" max="13864" width="2.28515625" style="129" customWidth="1"/>
    <col min="13865" max="13865" width="1.140625" style="129" customWidth="1"/>
    <col min="13866" max="13866" width="2.28515625" style="129" customWidth="1"/>
    <col min="13867" max="14080" width="6.85546875" style="129" customWidth="1"/>
    <col min="14081" max="14081" width="3.42578125" style="129" customWidth="1"/>
    <col min="14082" max="14082" width="1.5703125" style="129" customWidth="1"/>
    <col min="14083" max="14083" width="1.85546875" style="129" customWidth="1"/>
    <col min="14084" max="14084" width="3.85546875" style="129" customWidth="1"/>
    <col min="14085" max="14085" width="1.28515625" style="129" customWidth="1"/>
    <col min="14086" max="14086" width="1" style="129" customWidth="1"/>
    <col min="14087" max="14087" width="2.28515625" style="129" customWidth="1"/>
    <col min="14088" max="14088" width="5.85546875" style="129" customWidth="1"/>
    <col min="14089" max="14089" width="8" style="129" customWidth="1"/>
    <col min="14090" max="14090" width="2.28515625" style="129" customWidth="1"/>
    <col min="14091" max="14091" width="9.140625" style="129" customWidth="1"/>
    <col min="14092" max="14092" width="4.5703125" style="129" customWidth="1"/>
    <col min="14093" max="14093" width="9.140625" style="129" customWidth="1"/>
    <col min="14094" max="14094" width="2.28515625" style="129" customWidth="1"/>
    <col min="14095" max="14095" width="5.28515625" style="129" customWidth="1"/>
    <col min="14096" max="14096" width="7.28515625" style="129" customWidth="1"/>
    <col min="14097" max="14097" width="1.140625" style="129" customWidth="1"/>
    <col min="14098" max="14098" width="4.140625" style="129" customWidth="1"/>
    <col min="14099" max="14099" width="8.42578125" style="129" customWidth="1"/>
    <col min="14100" max="14100" width="1.140625" style="129" customWidth="1"/>
    <col min="14101" max="14101" width="4.140625" style="129" customWidth="1"/>
    <col min="14102" max="14102" width="8.42578125" style="129" customWidth="1"/>
    <col min="14103" max="14103" width="1.140625" style="129" customWidth="1"/>
    <col min="14104" max="14104" width="3" style="129" customWidth="1"/>
    <col min="14105" max="14105" width="9.5703125" style="129" customWidth="1"/>
    <col min="14106" max="14106" width="1.140625" style="129" customWidth="1"/>
    <col min="14107" max="14107" width="2.28515625" style="129" customWidth="1"/>
    <col min="14108" max="14108" width="10.28515625" style="129" customWidth="1"/>
    <col min="14109" max="14111" width="1.140625" style="129" customWidth="1"/>
    <col min="14112" max="14112" width="2.28515625" style="129" customWidth="1"/>
    <col min="14113" max="14113" width="8" style="129" customWidth="1"/>
    <col min="14114" max="14117" width="1.140625" style="129" customWidth="1"/>
    <col min="14118" max="14118" width="3.140625" style="129" customWidth="1"/>
    <col min="14119" max="14119" width="2.5703125" style="129" customWidth="1"/>
    <col min="14120" max="14120" width="2.28515625" style="129" customWidth="1"/>
    <col min="14121" max="14121" width="1.140625" style="129" customWidth="1"/>
    <col min="14122" max="14122" width="2.28515625" style="129" customWidth="1"/>
    <col min="14123" max="14336" width="6.85546875" style="129" customWidth="1"/>
    <col min="14337" max="14337" width="3.42578125" style="129" customWidth="1"/>
    <col min="14338" max="14338" width="1.5703125" style="129" customWidth="1"/>
    <col min="14339" max="14339" width="1.85546875" style="129" customWidth="1"/>
    <col min="14340" max="14340" width="3.85546875" style="129" customWidth="1"/>
    <col min="14341" max="14341" width="1.28515625" style="129" customWidth="1"/>
    <col min="14342" max="14342" width="1" style="129" customWidth="1"/>
    <col min="14343" max="14343" width="2.28515625" style="129" customWidth="1"/>
    <col min="14344" max="14344" width="5.85546875" style="129" customWidth="1"/>
    <col min="14345" max="14345" width="8" style="129" customWidth="1"/>
    <col min="14346" max="14346" width="2.28515625" style="129" customWidth="1"/>
    <col min="14347" max="14347" width="9.140625" style="129" customWidth="1"/>
    <col min="14348" max="14348" width="4.5703125" style="129" customWidth="1"/>
    <col min="14349" max="14349" width="9.140625" style="129" customWidth="1"/>
    <col min="14350" max="14350" width="2.28515625" style="129" customWidth="1"/>
    <col min="14351" max="14351" width="5.28515625" style="129" customWidth="1"/>
    <col min="14352" max="14352" width="7.28515625" style="129" customWidth="1"/>
    <col min="14353" max="14353" width="1.140625" style="129" customWidth="1"/>
    <col min="14354" max="14354" width="4.140625" style="129" customWidth="1"/>
    <col min="14355" max="14355" width="8.42578125" style="129" customWidth="1"/>
    <col min="14356" max="14356" width="1.140625" style="129" customWidth="1"/>
    <col min="14357" max="14357" width="4.140625" style="129" customWidth="1"/>
    <col min="14358" max="14358" width="8.42578125" style="129" customWidth="1"/>
    <col min="14359" max="14359" width="1.140625" style="129" customWidth="1"/>
    <col min="14360" max="14360" width="3" style="129" customWidth="1"/>
    <col min="14361" max="14361" width="9.5703125" style="129" customWidth="1"/>
    <col min="14362" max="14362" width="1.140625" style="129" customWidth="1"/>
    <col min="14363" max="14363" width="2.28515625" style="129" customWidth="1"/>
    <col min="14364" max="14364" width="10.28515625" style="129" customWidth="1"/>
    <col min="14365" max="14367" width="1.140625" style="129" customWidth="1"/>
    <col min="14368" max="14368" width="2.28515625" style="129" customWidth="1"/>
    <col min="14369" max="14369" width="8" style="129" customWidth="1"/>
    <col min="14370" max="14373" width="1.140625" style="129" customWidth="1"/>
    <col min="14374" max="14374" width="3.140625" style="129" customWidth="1"/>
    <col min="14375" max="14375" width="2.5703125" style="129" customWidth="1"/>
    <col min="14376" max="14376" width="2.28515625" style="129" customWidth="1"/>
    <col min="14377" max="14377" width="1.140625" style="129" customWidth="1"/>
    <col min="14378" max="14378" width="2.28515625" style="129" customWidth="1"/>
    <col min="14379" max="14592" width="6.85546875" style="129" customWidth="1"/>
    <col min="14593" max="14593" width="3.42578125" style="129" customWidth="1"/>
    <col min="14594" max="14594" width="1.5703125" style="129" customWidth="1"/>
    <col min="14595" max="14595" width="1.85546875" style="129" customWidth="1"/>
    <col min="14596" max="14596" width="3.85546875" style="129" customWidth="1"/>
    <col min="14597" max="14597" width="1.28515625" style="129" customWidth="1"/>
    <col min="14598" max="14598" width="1" style="129" customWidth="1"/>
    <col min="14599" max="14599" width="2.28515625" style="129" customWidth="1"/>
    <col min="14600" max="14600" width="5.85546875" style="129" customWidth="1"/>
    <col min="14601" max="14601" width="8" style="129" customWidth="1"/>
    <col min="14602" max="14602" width="2.28515625" style="129" customWidth="1"/>
    <col min="14603" max="14603" width="9.140625" style="129" customWidth="1"/>
    <col min="14604" max="14604" width="4.5703125" style="129" customWidth="1"/>
    <col min="14605" max="14605" width="9.140625" style="129" customWidth="1"/>
    <col min="14606" max="14606" width="2.28515625" style="129" customWidth="1"/>
    <col min="14607" max="14607" width="5.28515625" style="129" customWidth="1"/>
    <col min="14608" max="14608" width="7.28515625" style="129" customWidth="1"/>
    <col min="14609" max="14609" width="1.140625" style="129" customWidth="1"/>
    <col min="14610" max="14610" width="4.140625" style="129" customWidth="1"/>
    <col min="14611" max="14611" width="8.42578125" style="129" customWidth="1"/>
    <col min="14612" max="14612" width="1.140625" style="129" customWidth="1"/>
    <col min="14613" max="14613" width="4.140625" style="129" customWidth="1"/>
    <col min="14614" max="14614" width="8.42578125" style="129" customWidth="1"/>
    <col min="14615" max="14615" width="1.140625" style="129" customWidth="1"/>
    <col min="14616" max="14616" width="3" style="129" customWidth="1"/>
    <col min="14617" max="14617" width="9.5703125" style="129" customWidth="1"/>
    <col min="14618" max="14618" width="1.140625" style="129" customWidth="1"/>
    <col min="14619" max="14619" width="2.28515625" style="129" customWidth="1"/>
    <col min="14620" max="14620" width="10.28515625" style="129" customWidth="1"/>
    <col min="14621" max="14623" width="1.140625" style="129" customWidth="1"/>
    <col min="14624" max="14624" width="2.28515625" style="129" customWidth="1"/>
    <col min="14625" max="14625" width="8" style="129" customWidth="1"/>
    <col min="14626" max="14629" width="1.140625" style="129" customWidth="1"/>
    <col min="14630" max="14630" width="3.140625" style="129" customWidth="1"/>
    <col min="14631" max="14631" width="2.5703125" style="129" customWidth="1"/>
    <col min="14632" max="14632" width="2.28515625" style="129" customWidth="1"/>
    <col min="14633" max="14633" width="1.140625" style="129" customWidth="1"/>
    <col min="14634" max="14634" width="2.28515625" style="129" customWidth="1"/>
    <col min="14635" max="14848" width="6.85546875" style="129" customWidth="1"/>
    <col min="14849" max="14849" width="3.42578125" style="129" customWidth="1"/>
    <col min="14850" max="14850" width="1.5703125" style="129" customWidth="1"/>
    <col min="14851" max="14851" width="1.85546875" style="129" customWidth="1"/>
    <col min="14852" max="14852" width="3.85546875" style="129" customWidth="1"/>
    <col min="14853" max="14853" width="1.28515625" style="129" customWidth="1"/>
    <col min="14854" max="14854" width="1" style="129" customWidth="1"/>
    <col min="14855" max="14855" width="2.28515625" style="129" customWidth="1"/>
    <col min="14856" max="14856" width="5.85546875" style="129" customWidth="1"/>
    <col min="14857" max="14857" width="8" style="129" customWidth="1"/>
    <col min="14858" max="14858" width="2.28515625" style="129" customWidth="1"/>
    <col min="14859" max="14859" width="9.140625" style="129" customWidth="1"/>
    <col min="14860" max="14860" width="4.5703125" style="129" customWidth="1"/>
    <col min="14861" max="14861" width="9.140625" style="129" customWidth="1"/>
    <col min="14862" max="14862" width="2.28515625" style="129" customWidth="1"/>
    <col min="14863" max="14863" width="5.28515625" style="129" customWidth="1"/>
    <col min="14864" max="14864" width="7.28515625" style="129" customWidth="1"/>
    <col min="14865" max="14865" width="1.140625" style="129" customWidth="1"/>
    <col min="14866" max="14866" width="4.140625" style="129" customWidth="1"/>
    <col min="14867" max="14867" width="8.42578125" style="129" customWidth="1"/>
    <col min="14868" max="14868" width="1.140625" style="129" customWidth="1"/>
    <col min="14869" max="14869" width="4.140625" style="129" customWidth="1"/>
    <col min="14870" max="14870" width="8.42578125" style="129" customWidth="1"/>
    <col min="14871" max="14871" width="1.140625" style="129" customWidth="1"/>
    <col min="14872" max="14872" width="3" style="129" customWidth="1"/>
    <col min="14873" max="14873" width="9.5703125" style="129" customWidth="1"/>
    <col min="14874" max="14874" width="1.140625" style="129" customWidth="1"/>
    <col min="14875" max="14875" width="2.28515625" style="129" customWidth="1"/>
    <col min="14876" max="14876" width="10.28515625" style="129" customWidth="1"/>
    <col min="14877" max="14879" width="1.140625" style="129" customWidth="1"/>
    <col min="14880" max="14880" width="2.28515625" style="129" customWidth="1"/>
    <col min="14881" max="14881" width="8" style="129" customWidth="1"/>
    <col min="14882" max="14885" width="1.140625" style="129" customWidth="1"/>
    <col min="14886" max="14886" width="3.140625" style="129" customWidth="1"/>
    <col min="14887" max="14887" width="2.5703125" style="129" customWidth="1"/>
    <col min="14888" max="14888" width="2.28515625" style="129" customWidth="1"/>
    <col min="14889" max="14889" width="1.140625" style="129" customWidth="1"/>
    <col min="14890" max="14890" width="2.28515625" style="129" customWidth="1"/>
    <col min="14891" max="15104" width="6.85546875" style="129" customWidth="1"/>
    <col min="15105" max="15105" width="3.42578125" style="129" customWidth="1"/>
    <col min="15106" max="15106" width="1.5703125" style="129" customWidth="1"/>
    <col min="15107" max="15107" width="1.85546875" style="129" customWidth="1"/>
    <col min="15108" max="15108" width="3.85546875" style="129" customWidth="1"/>
    <col min="15109" max="15109" width="1.28515625" style="129" customWidth="1"/>
    <col min="15110" max="15110" width="1" style="129" customWidth="1"/>
    <col min="15111" max="15111" width="2.28515625" style="129" customWidth="1"/>
    <col min="15112" max="15112" width="5.85546875" style="129" customWidth="1"/>
    <col min="15113" max="15113" width="8" style="129" customWidth="1"/>
    <col min="15114" max="15114" width="2.28515625" style="129" customWidth="1"/>
    <col min="15115" max="15115" width="9.140625" style="129" customWidth="1"/>
    <col min="15116" max="15116" width="4.5703125" style="129" customWidth="1"/>
    <col min="15117" max="15117" width="9.140625" style="129" customWidth="1"/>
    <col min="15118" max="15118" width="2.28515625" style="129" customWidth="1"/>
    <col min="15119" max="15119" width="5.28515625" style="129" customWidth="1"/>
    <col min="15120" max="15120" width="7.28515625" style="129" customWidth="1"/>
    <col min="15121" max="15121" width="1.140625" style="129" customWidth="1"/>
    <col min="15122" max="15122" width="4.140625" style="129" customWidth="1"/>
    <col min="15123" max="15123" width="8.42578125" style="129" customWidth="1"/>
    <col min="15124" max="15124" width="1.140625" style="129" customWidth="1"/>
    <col min="15125" max="15125" width="4.140625" style="129" customWidth="1"/>
    <col min="15126" max="15126" width="8.42578125" style="129" customWidth="1"/>
    <col min="15127" max="15127" width="1.140625" style="129" customWidth="1"/>
    <col min="15128" max="15128" width="3" style="129" customWidth="1"/>
    <col min="15129" max="15129" width="9.5703125" style="129" customWidth="1"/>
    <col min="15130" max="15130" width="1.140625" style="129" customWidth="1"/>
    <col min="15131" max="15131" width="2.28515625" style="129" customWidth="1"/>
    <col min="15132" max="15132" width="10.28515625" style="129" customWidth="1"/>
    <col min="15133" max="15135" width="1.140625" style="129" customWidth="1"/>
    <col min="15136" max="15136" width="2.28515625" style="129" customWidth="1"/>
    <col min="15137" max="15137" width="8" style="129" customWidth="1"/>
    <col min="15138" max="15141" width="1.140625" style="129" customWidth="1"/>
    <col min="15142" max="15142" width="3.140625" style="129" customWidth="1"/>
    <col min="15143" max="15143" width="2.5703125" style="129" customWidth="1"/>
    <col min="15144" max="15144" width="2.28515625" style="129" customWidth="1"/>
    <col min="15145" max="15145" width="1.140625" style="129" customWidth="1"/>
    <col min="15146" max="15146" width="2.28515625" style="129" customWidth="1"/>
    <col min="15147" max="15360" width="6.85546875" style="129" customWidth="1"/>
    <col min="15361" max="15361" width="3.42578125" style="129" customWidth="1"/>
    <col min="15362" max="15362" width="1.5703125" style="129" customWidth="1"/>
    <col min="15363" max="15363" width="1.85546875" style="129" customWidth="1"/>
    <col min="15364" max="15364" width="3.85546875" style="129" customWidth="1"/>
    <col min="15365" max="15365" width="1.28515625" style="129" customWidth="1"/>
    <col min="15366" max="15366" width="1" style="129" customWidth="1"/>
    <col min="15367" max="15367" width="2.28515625" style="129" customWidth="1"/>
    <col min="15368" max="15368" width="5.85546875" style="129" customWidth="1"/>
    <col min="15369" max="15369" width="8" style="129" customWidth="1"/>
    <col min="15370" max="15370" width="2.28515625" style="129" customWidth="1"/>
    <col min="15371" max="15371" width="9.140625" style="129" customWidth="1"/>
    <col min="15372" max="15372" width="4.5703125" style="129" customWidth="1"/>
    <col min="15373" max="15373" width="9.140625" style="129" customWidth="1"/>
    <col min="15374" max="15374" width="2.28515625" style="129" customWidth="1"/>
    <col min="15375" max="15375" width="5.28515625" style="129" customWidth="1"/>
    <col min="15376" max="15376" width="7.28515625" style="129" customWidth="1"/>
    <col min="15377" max="15377" width="1.140625" style="129" customWidth="1"/>
    <col min="15378" max="15378" width="4.140625" style="129" customWidth="1"/>
    <col min="15379" max="15379" width="8.42578125" style="129" customWidth="1"/>
    <col min="15380" max="15380" width="1.140625" style="129" customWidth="1"/>
    <col min="15381" max="15381" width="4.140625" style="129" customWidth="1"/>
    <col min="15382" max="15382" width="8.42578125" style="129" customWidth="1"/>
    <col min="15383" max="15383" width="1.140625" style="129" customWidth="1"/>
    <col min="15384" max="15384" width="3" style="129" customWidth="1"/>
    <col min="15385" max="15385" width="9.5703125" style="129" customWidth="1"/>
    <col min="15386" max="15386" width="1.140625" style="129" customWidth="1"/>
    <col min="15387" max="15387" width="2.28515625" style="129" customWidth="1"/>
    <col min="15388" max="15388" width="10.28515625" style="129" customWidth="1"/>
    <col min="15389" max="15391" width="1.140625" style="129" customWidth="1"/>
    <col min="15392" max="15392" width="2.28515625" style="129" customWidth="1"/>
    <col min="15393" max="15393" width="8" style="129" customWidth="1"/>
    <col min="15394" max="15397" width="1.140625" style="129" customWidth="1"/>
    <col min="15398" max="15398" width="3.140625" style="129" customWidth="1"/>
    <col min="15399" max="15399" width="2.5703125" style="129" customWidth="1"/>
    <col min="15400" max="15400" width="2.28515625" style="129" customWidth="1"/>
    <col min="15401" max="15401" width="1.140625" style="129" customWidth="1"/>
    <col min="15402" max="15402" width="2.28515625" style="129" customWidth="1"/>
    <col min="15403" max="15616" width="6.85546875" style="129" customWidth="1"/>
    <col min="15617" max="15617" width="3.42578125" style="129" customWidth="1"/>
    <col min="15618" max="15618" width="1.5703125" style="129" customWidth="1"/>
    <col min="15619" max="15619" width="1.85546875" style="129" customWidth="1"/>
    <col min="15620" max="15620" width="3.85546875" style="129" customWidth="1"/>
    <col min="15621" max="15621" width="1.28515625" style="129" customWidth="1"/>
    <col min="15622" max="15622" width="1" style="129" customWidth="1"/>
    <col min="15623" max="15623" width="2.28515625" style="129" customWidth="1"/>
    <col min="15624" max="15624" width="5.85546875" style="129" customWidth="1"/>
    <col min="15625" max="15625" width="8" style="129" customWidth="1"/>
    <col min="15626" max="15626" width="2.28515625" style="129" customWidth="1"/>
    <col min="15627" max="15627" width="9.140625" style="129" customWidth="1"/>
    <col min="15628" max="15628" width="4.5703125" style="129" customWidth="1"/>
    <col min="15629" max="15629" width="9.140625" style="129" customWidth="1"/>
    <col min="15630" max="15630" width="2.28515625" style="129" customWidth="1"/>
    <col min="15631" max="15631" width="5.28515625" style="129" customWidth="1"/>
    <col min="15632" max="15632" width="7.28515625" style="129" customWidth="1"/>
    <col min="15633" max="15633" width="1.140625" style="129" customWidth="1"/>
    <col min="15634" max="15634" width="4.140625" style="129" customWidth="1"/>
    <col min="15635" max="15635" width="8.42578125" style="129" customWidth="1"/>
    <col min="15636" max="15636" width="1.140625" style="129" customWidth="1"/>
    <col min="15637" max="15637" width="4.140625" style="129" customWidth="1"/>
    <col min="15638" max="15638" width="8.42578125" style="129" customWidth="1"/>
    <col min="15639" max="15639" width="1.140625" style="129" customWidth="1"/>
    <col min="15640" max="15640" width="3" style="129" customWidth="1"/>
    <col min="15641" max="15641" width="9.5703125" style="129" customWidth="1"/>
    <col min="15642" max="15642" width="1.140625" style="129" customWidth="1"/>
    <col min="15643" max="15643" width="2.28515625" style="129" customWidth="1"/>
    <col min="15644" max="15644" width="10.28515625" style="129" customWidth="1"/>
    <col min="15645" max="15647" width="1.140625" style="129" customWidth="1"/>
    <col min="15648" max="15648" width="2.28515625" style="129" customWidth="1"/>
    <col min="15649" max="15649" width="8" style="129" customWidth="1"/>
    <col min="15650" max="15653" width="1.140625" style="129" customWidth="1"/>
    <col min="15654" max="15654" width="3.140625" style="129" customWidth="1"/>
    <col min="15655" max="15655" width="2.5703125" style="129" customWidth="1"/>
    <col min="15656" max="15656" width="2.28515625" style="129" customWidth="1"/>
    <col min="15657" max="15657" width="1.140625" style="129" customWidth="1"/>
    <col min="15658" max="15658" width="2.28515625" style="129" customWidth="1"/>
    <col min="15659" max="15872" width="6.85546875" style="129" customWidth="1"/>
    <col min="15873" max="15873" width="3.42578125" style="129" customWidth="1"/>
    <col min="15874" max="15874" width="1.5703125" style="129" customWidth="1"/>
    <col min="15875" max="15875" width="1.85546875" style="129" customWidth="1"/>
    <col min="15876" max="15876" width="3.85546875" style="129" customWidth="1"/>
    <col min="15877" max="15877" width="1.28515625" style="129" customWidth="1"/>
    <col min="15878" max="15878" width="1" style="129" customWidth="1"/>
    <col min="15879" max="15879" width="2.28515625" style="129" customWidth="1"/>
    <col min="15880" max="15880" width="5.85546875" style="129" customWidth="1"/>
    <col min="15881" max="15881" width="8" style="129" customWidth="1"/>
    <col min="15882" max="15882" width="2.28515625" style="129" customWidth="1"/>
    <col min="15883" max="15883" width="9.140625" style="129" customWidth="1"/>
    <col min="15884" max="15884" width="4.5703125" style="129" customWidth="1"/>
    <col min="15885" max="15885" width="9.140625" style="129" customWidth="1"/>
    <col min="15886" max="15886" width="2.28515625" style="129" customWidth="1"/>
    <col min="15887" max="15887" width="5.28515625" style="129" customWidth="1"/>
    <col min="15888" max="15888" width="7.28515625" style="129" customWidth="1"/>
    <col min="15889" max="15889" width="1.140625" style="129" customWidth="1"/>
    <col min="15890" max="15890" width="4.140625" style="129" customWidth="1"/>
    <col min="15891" max="15891" width="8.42578125" style="129" customWidth="1"/>
    <col min="15892" max="15892" width="1.140625" style="129" customWidth="1"/>
    <col min="15893" max="15893" width="4.140625" style="129" customWidth="1"/>
    <col min="15894" max="15894" width="8.42578125" style="129" customWidth="1"/>
    <col min="15895" max="15895" width="1.140625" style="129" customWidth="1"/>
    <col min="15896" max="15896" width="3" style="129" customWidth="1"/>
    <col min="15897" max="15897" width="9.5703125" style="129" customWidth="1"/>
    <col min="15898" max="15898" width="1.140625" style="129" customWidth="1"/>
    <col min="15899" max="15899" width="2.28515625" style="129" customWidth="1"/>
    <col min="15900" max="15900" width="10.28515625" style="129" customWidth="1"/>
    <col min="15901" max="15903" width="1.140625" style="129" customWidth="1"/>
    <col min="15904" max="15904" width="2.28515625" style="129" customWidth="1"/>
    <col min="15905" max="15905" width="8" style="129" customWidth="1"/>
    <col min="15906" max="15909" width="1.140625" style="129" customWidth="1"/>
    <col min="15910" max="15910" width="3.140625" style="129" customWidth="1"/>
    <col min="15911" max="15911" width="2.5703125" style="129" customWidth="1"/>
    <col min="15912" max="15912" width="2.28515625" style="129" customWidth="1"/>
    <col min="15913" max="15913" width="1.140625" style="129" customWidth="1"/>
    <col min="15914" max="15914" width="2.28515625" style="129" customWidth="1"/>
    <col min="15915" max="16128" width="6.85546875" style="129" customWidth="1"/>
    <col min="16129" max="16129" width="3.42578125" style="129" customWidth="1"/>
    <col min="16130" max="16130" width="1.5703125" style="129" customWidth="1"/>
    <col min="16131" max="16131" width="1.85546875" style="129" customWidth="1"/>
    <col min="16132" max="16132" width="3.85546875" style="129" customWidth="1"/>
    <col min="16133" max="16133" width="1.28515625" style="129" customWidth="1"/>
    <col min="16134" max="16134" width="1" style="129" customWidth="1"/>
    <col min="16135" max="16135" width="2.28515625" style="129" customWidth="1"/>
    <col min="16136" max="16136" width="5.85546875" style="129" customWidth="1"/>
    <col min="16137" max="16137" width="8" style="129" customWidth="1"/>
    <col min="16138" max="16138" width="2.28515625" style="129" customWidth="1"/>
    <col min="16139" max="16139" width="9.140625" style="129" customWidth="1"/>
    <col min="16140" max="16140" width="4.5703125" style="129" customWidth="1"/>
    <col min="16141" max="16141" width="9.140625" style="129" customWidth="1"/>
    <col min="16142" max="16142" width="2.28515625" style="129" customWidth="1"/>
    <col min="16143" max="16143" width="5.28515625" style="129" customWidth="1"/>
    <col min="16144" max="16144" width="7.28515625" style="129" customWidth="1"/>
    <col min="16145" max="16145" width="1.140625" style="129" customWidth="1"/>
    <col min="16146" max="16146" width="4.140625" style="129" customWidth="1"/>
    <col min="16147" max="16147" width="8.42578125" style="129" customWidth="1"/>
    <col min="16148" max="16148" width="1.140625" style="129" customWidth="1"/>
    <col min="16149" max="16149" width="4.140625" style="129" customWidth="1"/>
    <col min="16150" max="16150" width="8.42578125" style="129" customWidth="1"/>
    <col min="16151" max="16151" width="1.140625" style="129" customWidth="1"/>
    <col min="16152" max="16152" width="3" style="129" customWidth="1"/>
    <col min="16153" max="16153" width="9.5703125" style="129" customWidth="1"/>
    <col min="16154" max="16154" width="1.140625" style="129" customWidth="1"/>
    <col min="16155" max="16155" width="2.28515625" style="129" customWidth="1"/>
    <col min="16156" max="16156" width="10.28515625" style="129" customWidth="1"/>
    <col min="16157" max="16159" width="1.140625" style="129" customWidth="1"/>
    <col min="16160" max="16160" width="2.28515625" style="129" customWidth="1"/>
    <col min="16161" max="16161" width="8" style="129" customWidth="1"/>
    <col min="16162" max="16165" width="1.140625" style="129" customWidth="1"/>
    <col min="16166" max="16166" width="3.140625" style="129" customWidth="1"/>
    <col min="16167" max="16167" width="2.5703125" style="129" customWidth="1"/>
    <col min="16168" max="16168" width="2.28515625" style="129" customWidth="1"/>
    <col min="16169" max="16169" width="1.140625" style="129" customWidth="1"/>
    <col min="16170" max="16170" width="2.28515625" style="129" customWidth="1"/>
    <col min="16171" max="16384" width="6.85546875" style="129" customWidth="1"/>
  </cols>
  <sheetData>
    <row r="1" spans="1:42" ht="4.5" customHeight="1" x14ac:dyDescent="0.25">
      <c r="A1" s="230" t="s">
        <v>244</v>
      </c>
      <c r="B1" s="230"/>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0"/>
    </row>
    <row r="2" spans="1:42" ht="15.75" customHeight="1" x14ac:dyDescent="0.25">
      <c r="A2" s="230"/>
      <c r="B2" s="230"/>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G2" s="231" t="s">
        <v>245</v>
      </c>
      <c r="AH2" s="231"/>
      <c r="AI2" s="231"/>
      <c r="AJ2" s="234">
        <v>1</v>
      </c>
      <c r="AK2" s="234"/>
      <c r="AL2" s="234"/>
      <c r="AM2" s="156" t="s">
        <v>246</v>
      </c>
      <c r="AN2" s="235">
        <v>1</v>
      </c>
      <c r="AO2" s="235"/>
      <c r="AP2" s="235"/>
    </row>
    <row r="3" spans="1:42" ht="11.25" customHeight="1" x14ac:dyDescent="0.25">
      <c r="A3" s="230"/>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row>
    <row r="4" spans="1:42" ht="13.5" customHeight="1" x14ac:dyDescent="0.25">
      <c r="A4" s="230" t="s">
        <v>247</v>
      </c>
      <c r="B4" s="230"/>
      <c r="C4" s="230"/>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G4" s="231" t="s">
        <v>248</v>
      </c>
      <c r="AH4" s="231"/>
      <c r="AI4" s="231"/>
      <c r="AJ4" s="236">
        <v>44964</v>
      </c>
      <c r="AK4" s="236"/>
      <c r="AL4" s="236"/>
      <c r="AM4" s="236"/>
    </row>
    <row r="5" spans="1:42" ht="18.75" customHeight="1" x14ac:dyDescent="0.25">
      <c r="A5" s="230"/>
      <c r="B5" s="230"/>
      <c r="C5" s="230"/>
      <c r="D5" s="230"/>
      <c r="E5" s="230"/>
      <c r="F5" s="230"/>
      <c r="G5" s="230"/>
      <c r="H5" s="230"/>
      <c r="I5" s="230"/>
      <c r="J5" s="230"/>
      <c r="K5" s="230"/>
      <c r="L5" s="230"/>
      <c r="M5" s="230"/>
      <c r="N5" s="230"/>
      <c r="O5" s="230"/>
      <c r="P5" s="230"/>
      <c r="Q5" s="230"/>
      <c r="R5" s="230"/>
      <c r="S5" s="230"/>
      <c r="T5" s="230"/>
      <c r="U5" s="230"/>
      <c r="V5" s="230"/>
      <c r="W5" s="230"/>
      <c r="X5" s="230"/>
      <c r="Y5" s="230"/>
      <c r="Z5" s="230"/>
      <c r="AA5" s="230"/>
      <c r="AB5" s="230"/>
      <c r="AC5" s="230"/>
      <c r="AD5" s="230"/>
    </row>
    <row r="6" spans="1:42" ht="5.25" customHeight="1" x14ac:dyDescent="0.25"/>
    <row r="7" spans="1:42" ht="13.5" customHeight="1" x14ac:dyDescent="0.25">
      <c r="A7" s="230" t="s">
        <v>249</v>
      </c>
      <c r="B7" s="230"/>
      <c r="C7" s="230"/>
      <c r="D7" s="230"/>
      <c r="E7" s="230"/>
      <c r="F7" s="230"/>
      <c r="G7" s="230"/>
      <c r="H7" s="230"/>
      <c r="I7" s="230"/>
      <c r="J7" s="230"/>
      <c r="K7" s="230"/>
      <c r="L7" s="230"/>
      <c r="M7" s="230"/>
      <c r="N7" s="230"/>
      <c r="O7" s="230"/>
      <c r="P7" s="230"/>
      <c r="Q7" s="230"/>
      <c r="R7" s="230"/>
      <c r="S7" s="230"/>
      <c r="T7" s="230"/>
      <c r="U7" s="230"/>
      <c r="V7" s="230"/>
      <c r="W7" s="230"/>
      <c r="X7" s="230"/>
      <c r="Y7" s="230"/>
      <c r="Z7" s="230"/>
      <c r="AA7" s="230"/>
      <c r="AB7" s="230"/>
      <c r="AC7" s="230"/>
      <c r="AD7" s="230"/>
      <c r="AG7" s="231" t="s">
        <v>250</v>
      </c>
      <c r="AH7" s="231"/>
      <c r="AJ7" s="232">
        <v>0.4596527777777778</v>
      </c>
      <c r="AK7" s="232"/>
      <c r="AL7" s="232"/>
      <c r="AM7" s="232"/>
      <c r="AN7" s="232"/>
    </row>
    <row r="8" spans="1:42" ht="6.75" customHeight="1" x14ac:dyDescent="0.25">
      <c r="A8" s="230"/>
      <c r="B8" s="230"/>
      <c r="C8" s="230"/>
      <c r="D8" s="230"/>
      <c r="E8" s="230"/>
      <c r="F8" s="230"/>
      <c r="G8" s="230"/>
      <c r="H8" s="230"/>
      <c r="I8" s="230"/>
      <c r="J8" s="230"/>
      <c r="K8" s="230"/>
      <c r="L8" s="230"/>
      <c r="M8" s="230"/>
      <c r="N8" s="230"/>
      <c r="O8" s="230"/>
      <c r="P8" s="230"/>
      <c r="Q8" s="230"/>
      <c r="R8" s="230"/>
      <c r="S8" s="230"/>
      <c r="T8" s="230"/>
      <c r="U8" s="230"/>
      <c r="V8" s="230"/>
      <c r="W8" s="230"/>
      <c r="X8" s="230"/>
      <c r="Y8" s="230"/>
      <c r="Z8" s="230"/>
      <c r="AA8" s="230"/>
      <c r="AB8" s="230"/>
      <c r="AC8" s="230"/>
      <c r="AD8" s="230"/>
    </row>
    <row r="9" spans="1:42" ht="6.75" customHeight="1" x14ac:dyDescent="0.25">
      <c r="A9" s="230"/>
      <c r="B9" s="230"/>
      <c r="C9" s="230"/>
      <c r="D9" s="230"/>
      <c r="E9" s="230"/>
      <c r="F9" s="230"/>
      <c r="G9" s="230"/>
      <c r="H9" s="230"/>
      <c r="I9" s="230"/>
      <c r="J9" s="230"/>
      <c r="K9" s="230"/>
      <c r="L9" s="230"/>
      <c r="M9" s="230"/>
      <c r="N9" s="230"/>
      <c r="O9" s="230"/>
      <c r="P9" s="230"/>
      <c r="Q9" s="230"/>
      <c r="R9" s="230"/>
      <c r="S9" s="230"/>
      <c r="T9" s="230"/>
      <c r="U9" s="230"/>
      <c r="V9" s="230"/>
      <c r="W9" s="230"/>
      <c r="X9" s="230"/>
      <c r="Y9" s="230"/>
      <c r="Z9" s="230"/>
      <c r="AA9" s="230"/>
      <c r="AB9" s="230"/>
      <c r="AC9" s="230"/>
      <c r="AD9" s="230"/>
    </row>
    <row r="10" spans="1:42" ht="13.5" customHeight="1" x14ac:dyDescent="0.25">
      <c r="A10" s="227" t="s">
        <v>251</v>
      </c>
      <c r="B10" s="227"/>
      <c r="C10" s="227"/>
      <c r="D10" s="227"/>
      <c r="E10" s="227"/>
      <c r="F10" s="227"/>
      <c r="G10" s="227"/>
      <c r="H10" s="227"/>
      <c r="I10" s="227"/>
      <c r="J10" s="227"/>
      <c r="K10" s="227"/>
      <c r="L10" s="227"/>
      <c r="M10" s="227"/>
      <c r="N10" s="227"/>
      <c r="O10" s="227"/>
      <c r="P10" s="227"/>
      <c r="Q10" s="227"/>
      <c r="R10" s="227"/>
      <c r="S10" s="227"/>
      <c r="T10" s="227"/>
      <c r="U10" s="227"/>
      <c r="V10" s="227"/>
      <c r="W10" s="227"/>
      <c r="X10" s="227"/>
      <c r="Y10" s="227"/>
      <c r="Z10" s="227"/>
      <c r="AA10" s="227"/>
      <c r="AB10" s="227"/>
      <c r="AC10" s="227"/>
      <c r="AD10" s="227"/>
      <c r="AG10" s="231" t="s">
        <v>252</v>
      </c>
      <c r="AH10" s="231"/>
      <c r="AI10" s="233" t="s">
        <v>253</v>
      </c>
      <c r="AJ10" s="233"/>
      <c r="AK10" s="233"/>
      <c r="AL10" s="233"/>
      <c r="AM10" s="233"/>
      <c r="AN10" s="233"/>
    </row>
    <row r="11" spans="1:42" ht="8.25" customHeight="1" x14ac:dyDescent="0.25"/>
    <row r="12" spans="1:42" ht="11.25" customHeight="1" x14ac:dyDescent="0.25">
      <c r="B12" s="227" t="s">
        <v>254</v>
      </c>
      <c r="C12" s="227"/>
      <c r="D12" s="227"/>
      <c r="E12" s="227"/>
      <c r="F12" s="227"/>
      <c r="G12" s="227"/>
      <c r="H12" s="227"/>
      <c r="I12" s="227"/>
      <c r="J12" s="227"/>
      <c r="K12" s="227"/>
      <c r="L12" s="227"/>
      <c r="M12" s="227"/>
      <c r="N12" s="227"/>
      <c r="O12" s="227"/>
      <c r="P12" s="227"/>
      <c r="Q12" s="227"/>
      <c r="R12" s="227"/>
      <c r="S12" s="227"/>
      <c r="T12" s="227"/>
      <c r="U12" s="227"/>
      <c r="V12" s="227"/>
      <c r="W12" s="227"/>
      <c r="X12" s="227"/>
      <c r="Y12" s="227"/>
      <c r="Z12" s="227"/>
      <c r="AA12" s="227"/>
      <c r="AB12" s="227"/>
      <c r="AC12" s="227"/>
      <c r="AD12" s="227"/>
      <c r="AE12" s="227"/>
    </row>
    <row r="13" spans="1:42" ht="1.5" customHeight="1" x14ac:dyDescent="0.25">
      <c r="B13" s="227"/>
      <c r="C13" s="227"/>
      <c r="D13" s="227"/>
      <c r="E13" s="227"/>
      <c r="F13" s="227"/>
      <c r="G13" s="227"/>
      <c r="H13" s="227"/>
      <c r="I13" s="227"/>
      <c r="J13" s="227"/>
      <c r="K13" s="227"/>
      <c r="L13" s="227"/>
      <c r="M13" s="227"/>
      <c r="N13" s="227"/>
      <c r="O13" s="227"/>
      <c r="P13" s="227"/>
      <c r="Q13" s="227"/>
      <c r="R13" s="227"/>
      <c r="S13" s="227"/>
      <c r="T13" s="227"/>
      <c r="U13" s="227"/>
      <c r="V13" s="227"/>
      <c r="W13" s="227"/>
      <c r="X13" s="227"/>
      <c r="Y13" s="227"/>
      <c r="Z13" s="227"/>
      <c r="AA13" s="227"/>
      <c r="AB13" s="227"/>
      <c r="AC13" s="227"/>
      <c r="AD13" s="227"/>
      <c r="AE13" s="227"/>
    </row>
    <row r="14" spans="1:42" ht="10.5" customHeight="1" x14ac:dyDescent="0.25">
      <c r="A14" s="228" t="s">
        <v>852</v>
      </c>
      <c r="B14" s="228"/>
      <c r="C14" s="228"/>
      <c r="D14" s="228"/>
      <c r="E14" s="228"/>
      <c r="F14" s="228"/>
      <c r="G14" s="228"/>
      <c r="H14" s="228"/>
      <c r="I14" s="228"/>
      <c r="J14" s="228"/>
      <c r="K14" s="228"/>
      <c r="L14" s="228"/>
      <c r="M14" s="228"/>
      <c r="N14" s="228"/>
      <c r="O14" s="228"/>
      <c r="P14" s="228"/>
      <c r="Q14" s="228"/>
      <c r="R14" s="228"/>
      <c r="S14" s="228"/>
      <c r="T14" s="228"/>
      <c r="U14" s="228"/>
      <c r="V14" s="228"/>
      <c r="W14" s="228"/>
      <c r="X14" s="228"/>
      <c r="Y14" s="228"/>
      <c r="Z14" s="228"/>
      <c r="AA14" s="228"/>
      <c r="AB14" s="228"/>
      <c r="AC14" s="228"/>
      <c r="AD14" s="228"/>
    </row>
    <row r="15" spans="1:42" ht="10.5" customHeight="1" x14ac:dyDescent="0.25"/>
    <row r="16" spans="1:42" ht="13.5" customHeight="1" x14ac:dyDescent="0.25">
      <c r="A16" s="222" t="s">
        <v>255</v>
      </c>
      <c r="B16" s="222"/>
      <c r="C16" s="222"/>
      <c r="D16" s="222"/>
      <c r="E16" s="222"/>
      <c r="F16" s="222"/>
      <c r="G16" s="229">
        <v>2023</v>
      </c>
      <c r="H16" s="229"/>
    </row>
    <row r="17" spans="1:42" ht="6" customHeight="1" x14ac:dyDescent="0.25"/>
    <row r="18" spans="1:42" ht="12" customHeight="1" x14ac:dyDescent="0.25">
      <c r="P18" s="225" t="s">
        <v>256</v>
      </c>
      <c r="Q18" s="225"/>
      <c r="R18" s="225"/>
      <c r="V18" s="225" t="s">
        <v>257</v>
      </c>
      <c r="W18" s="225"/>
      <c r="X18" s="225"/>
      <c r="AB18" s="225" t="s">
        <v>258</v>
      </c>
      <c r="AC18" s="225"/>
      <c r="AD18" s="225"/>
      <c r="AK18" s="225" t="s">
        <v>259</v>
      </c>
      <c r="AL18" s="225"/>
      <c r="AM18" s="225"/>
      <c r="AN18" s="225"/>
      <c r="AO18" s="225"/>
    </row>
    <row r="19" spans="1:42" ht="15" customHeight="1" x14ac:dyDescent="0.25">
      <c r="A19" s="225" t="s">
        <v>260</v>
      </c>
      <c r="B19" s="225"/>
      <c r="C19" s="225" t="s">
        <v>261</v>
      </c>
      <c r="D19" s="225"/>
      <c r="E19" s="225"/>
      <c r="H19" s="226" t="s">
        <v>262</v>
      </c>
      <c r="I19" s="226"/>
      <c r="J19" s="226"/>
      <c r="P19" s="225"/>
      <c r="Q19" s="225"/>
      <c r="R19" s="225"/>
      <c r="S19" s="225" t="s">
        <v>263</v>
      </c>
      <c r="T19" s="225"/>
      <c r="U19" s="225"/>
      <c r="V19" s="225"/>
      <c r="W19" s="225"/>
      <c r="X19" s="225"/>
      <c r="Y19" s="225" t="s">
        <v>264</v>
      </c>
      <c r="Z19" s="225"/>
      <c r="AA19" s="225"/>
      <c r="AB19" s="225"/>
      <c r="AC19" s="225"/>
      <c r="AD19" s="225"/>
      <c r="AF19" s="225" t="s">
        <v>265</v>
      </c>
      <c r="AG19" s="225"/>
      <c r="AH19" s="225"/>
      <c r="AI19" s="225"/>
      <c r="AK19" s="225"/>
      <c r="AL19" s="225"/>
      <c r="AM19" s="225"/>
      <c r="AN19" s="225"/>
      <c r="AO19" s="225"/>
    </row>
    <row r="20" spans="1:42" ht="6" customHeight="1" x14ac:dyDescent="0.25">
      <c r="S20" s="225"/>
      <c r="T20" s="225"/>
      <c r="U20" s="225"/>
    </row>
    <row r="21" spans="1:42" ht="14.25" customHeight="1" x14ac:dyDescent="0.25">
      <c r="A21" s="222" t="s">
        <v>266</v>
      </c>
      <c r="B21" s="222"/>
      <c r="C21" s="222"/>
      <c r="D21" s="222"/>
      <c r="F21" s="223" t="s">
        <v>267</v>
      </c>
      <c r="G21" s="223"/>
      <c r="H21" s="223"/>
      <c r="I21" s="223"/>
      <c r="J21" s="224" t="s">
        <v>268</v>
      </c>
      <c r="K21" s="224"/>
      <c r="L21" s="224"/>
      <c r="M21" s="224"/>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224"/>
      <c r="AM21" s="224"/>
      <c r="AN21" s="224"/>
      <c r="AO21" s="224"/>
      <c r="AP21" s="224"/>
    </row>
    <row r="22" spans="1:42" ht="4.5" customHeight="1" x14ac:dyDescent="0.25"/>
    <row r="23" spans="1:42" x14ac:dyDescent="0.25">
      <c r="A23" s="145">
        <v>31</v>
      </c>
      <c r="C23" s="220">
        <v>11290</v>
      </c>
      <c r="D23" s="220"/>
      <c r="F23" s="221" t="s">
        <v>269</v>
      </c>
      <c r="G23" s="221"/>
      <c r="H23" s="221"/>
      <c r="I23" s="221"/>
      <c r="J23" s="221"/>
      <c r="K23" s="221"/>
      <c r="L23" s="221"/>
      <c r="M23" s="221"/>
      <c r="N23" s="221"/>
      <c r="O23" s="218">
        <v>212000</v>
      </c>
      <c r="P23" s="218"/>
      <c r="R23" s="218">
        <v>0</v>
      </c>
      <c r="S23" s="218"/>
      <c r="U23" s="218">
        <v>212000</v>
      </c>
      <c r="V23" s="218"/>
      <c r="X23" s="218">
        <v>0</v>
      </c>
      <c r="Y23" s="218"/>
      <c r="AA23" s="218">
        <v>212000</v>
      </c>
      <c r="AB23" s="218"/>
      <c r="AD23" s="218">
        <v>0</v>
      </c>
      <c r="AE23" s="218"/>
      <c r="AF23" s="218"/>
      <c r="AG23" s="218"/>
      <c r="AI23" s="218">
        <v>0</v>
      </c>
      <c r="AJ23" s="218"/>
      <c r="AK23" s="218"/>
      <c r="AL23" s="218"/>
      <c r="AM23" s="218"/>
      <c r="AN23" s="218"/>
      <c r="AO23" s="218"/>
    </row>
    <row r="24" spans="1:42" ht="4.5" customHeight="1" x14ac:dyDescent="0.25"/>
    <row r="25" spans="1:42" x14ac:dyDescent="0.25">
      <c r="A25" s="145">
        <v>31</v>
      </c>
      <c r="C25" s="220">
        <v>11240</v>
      </c>
      <c r="D25" s="220"/>
      <c r="F25" s="221" t="s">
        <v>270</v>
      </c>
      <c r="G25" s="221"/>
      <c r="H25" s="221"/>
      <c r="I25" s="221"/>
      <c r="J25" s="221"/>
      <c r="K25" s="221"/>
      <c r="L25" s="221"/>
      <c r="M25" s="221"/>
      <c r="N25" s="221"/>
      <c r="O25" s="218">
        <v>425000</v>
      </c>
      <c r="P25" s="218"/>
      <c r="R25" s="218">
        <v>0</v>
      </c>
      <c r="S25" s="218"/>
      <c r="U25" s="218">
        <v>425000</v>
      </c>
      <c r="V25" s="218"/>
      <c r="X25" s="218">
        <v>0</v>
      </c>
      <c r="Y25" s="218"/>
      <c r="AA25" s="218">
        <v>425000</v>
      </c>
      <c r="AB25" s="218"/>
      <c r="AD25" s="218">
        <v>0</v>
      </c>
      <c r="AE25" s="218"/>
      <c r="AF25" s="218"/>
      <c r="AG25" s="218"/>
      <c r="AI25" s="218">
        <v>0</v>
      </c>
      <c r="AJ25" s="218"/>
      <c r="AK25" s="218"/>
      <c r="AL25" s="218"/>
      <c r="AM25" s="218"/>
      <c r="AN25" s="218"/>
      <c r="AO25" s="218"/>
    </row>
    <row r="26" spans="1:42" ht="6" customHeight="1" x14ac:dyDescent="0.25"/>
    <row r="27" spans="1:42" ht="13.5" customHeight="1" x14ac:dyDescent="0.25">
      <c r="M27" s="150" t="s">
        <v>271</v>
      </c>
      <c r="O27" s="219">
        <v>637000</v>
      </c>
      <c r="P27" s="219"/>
      <c r="R27" s="219">
        <v>0</v>
      </c>
      <c r="S27" s="219"/>
      <c r="U27" s="219">
        <v>637000</v>
      </c>
      <c r="V27" s="219"/>
      <c r="X27" s="219">
        <v>0</v>
      </c>
      <c r="Y27" s="219"/>
      <c r="AA27" s="219">
        <v>637000</v>
      </c>
      <c r="AB27" s="219"/>
      <c r="AD27" s="219">
        <v>0</v>
      </c>
      <c r="AE27" s="219"/>
      <c r="AF27" s="219"/>
      <c r="AG27" s="219"/>
      <c r="AI27" s="219">
        <v>0</v>
      </c>
      <c r="AJ27" s="219"/>
      <c r="AK27" s="219"/>
      <c r="AL27" s="219"/>
      <c r="AM27" s="219"/>
      <c r="AN27" s="219"/>
      <c r="AO27" s="219"/>
    </row>
    <row r="28" spans="1:42" ht="6" customHeight="1" x14ac:dyDescent="0.25"/>
    <row r="29" spans="1:42" ht="13.5" customHeight="1" x14ac:dyDescent="0.25">
      <c r="L29" s="217" t="s">
        <v>272</v>
      </c>
      <c r="M29" s="217"/>
    </row>
    <row r="30" spans="1:42" ht="11.25" customHeight="1" x14ac:dyDescent="0.25"/>
  </sheetData>
  <mergeCells count="56">
    <mergeCell ref="A1:AD3"/>
    <mergeCell ref="AG2:AI2"/>
    <mergeCell ref="AJ2:AL2"/>
    <mergeCell ref="AN2:AP2"/>
    <mergeCell ref="A4:AD5"/>
    <mergeCell ref="AG4:AI4"/>
    <mergeCell ref="AJ4:AM4"/>
    <mergeCell ref="A7:AD9"/>
    <mergeCell ref="AG7:AH7"/>
    <mergeCell ref="AJ7:AN7"/>
    <mergeCell ref="A10:AD10"/>
    <mergeCell ref="AG10:AH10"/>
    <mergeCell ref="AI10:AN10"/>
    <mergeCell ref="B12:AE13"/>
    <mergeCell ref="A14:AD14"/>
    <mergeCell ref="A16:F16"/>
    <mergeCell ref="G16:H16"/>
    <mergeCell ref="P18:R19"/>
    <mergeCell ref="V18:X19"/>
    <mergeCell ref="AB18:AD19"/>
    <mergeCell ref="AK18:AO19"/>
    <mergeCell ref="A19:B19"/>
    <mergeCell ref="C19:E19"/>
    <mergeCell ref="H19:J19"/>
    <mergeCell ref="S19:U20"/>
    <mergeCell ref="Y19:AA19"/>
    <mergeCell ref="AF19:AI19"/>
    <mergeCell ref="A21:D21"/>
    <mergeCell ref="F21:I21"/>
    <mergeCell ref="J21:AP21"/>
    <mergeCell ref="C23:D23"/>
    <mergeCell ref="F23:N23"/>
    <mergeCell ref="O23:P23"/>
    <mergeCell ref="R23:S23"/>
    <mergeCell ref="U23:V23"/>
    <mergeCell ref="X23:Y23"/>
    <mergeCell ref="AA23:AB23"/>
    <mergeCell ref="AD23:AG23"/>
    <mergeCell ref="AI23:AO23"/>
    <mergeCell ref="C25:D25"/>
    <mergeCell ref="F25:N25"/>
    <mergeCell ref="O25:P25"/>
    <mergeCell ref="R25:S25"/>
    <mergeCell ref="U25:V25"/>
    <mergeCell ref="X25:Y25"/>
    <mergeCell ref="AA25:AB25"/>
    <mergeCell ref="AD25:AG25"/>
    <mergeCell ref="L29:M29"/>
    <mergeCell ref="AI25:AO25"/>
    <mergeCell ref="O27:P27"/>
    <mergeCell ref="R27:S27"/>
    <mergeCell ref="U27:V27"/>
    <mergeCell ref="X27:Y27"/>
    <mergeCell ref="AA27:AB27"/>
    <mergeCell ref="AD27:AG27"/>
    <mergeCell ref="AI27:AO27"/>
  </mergeCells>
  <pageMargins left="0.25" right="0.25" top="0.25" bottom="0.25" header="0" footer="0"/>
  <pageSetup scale="86" fitToWidth="0" fitToHeight="0" orientation="landscape" horizontalDpi="4294967293" verticalDpi="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autoPageBreaks="0"/>
  </sheetPr>
  <dimension ref="A1:AD158"/>
  <sheetViews>
    <sheetView showGridLines="0" view="pageBreakPreview" zoomScaleNormal="100" zoomScaleSheetLayoutView="100" workbookViewId="0">
      <selection activeCell="J55" sqref="J55"/>
    </sheetView>
  </sheetViews>
  <sheetFormatPr baseColWidth="10" defaultRowHeight="12.75" customHeight="1" x14ac:dyDescent="0.25"/>
  <cols>
    <col min="1" max="1" width="2.28515625" style="129" customWidth="1"/>
    <col min="2" max="2" width="3.42578125" style="129" customWidth="1"/>
    <col min="3" max="3" width="4.5703125" style="129" customWidth="1"/>
    <col min="4" max="4" width="1.140625" style="129" customWidth="1"/>
    <col min="5" max="6" width="1.7109375" style="129" customWidth="1"/>
    <col min="7" max="7" width="6.85546875" style="129" customWidth="1"/>
    <col min="8" max="8" width="8.85546875" style="129" customWidth="1"/>
    <col min="9" max="9" width="1.85546875" style="129" customWidth="1"/>
    <col min="10" max="10" width="8.7109375" style="129" customWidth="1"/>
    <col min="11" max="11" width="8.28515625" style="129" customWidth="1"/>
    <col min="12" max="13" width="8.42578125" style="129" customWidth="1"/>
    <col min="14" max="14" width="8.5703125" style="129" customWidth="1"/>
    <col min="15" max="15" width="8.28515625" style="129" customWidth="1"/>
    <col min="16" max="16" width="8.5703125" style="129" customWidth="1"/>
    <col min="17" max="17" width="8.7109375" style="129" customWidth="1"/>
    <col min="18" max="18" width="1.140625" style="129" customWidth="1"/>
    <col min="19" max="20" width="8.28515625" style="129" customWidth="1"/>
    <col min="21" max="21" width="6.5703125" style="129" customWidth="1"/>
    <col min="22" max="22" width="2.28515625" style="129" customWidth="1"/>
    <col min="23" max="23" width="6.7109375" style="129" customWidth="1"/>
    <col min="24" max="24" width="1.85546875" style="129" customWidth="1"/>
    <col min="25" max="25" width="1.7109375" style="129" customWidth="1"/>
    <col min="26" max="26" width="3.28515625" style="129" customWidth="1"/>
    <col min="27" max="27" width="1.28515625" style="129" customWidth="1"/>
    <col min="28" max="28" width="3" style="129" customWidth="1"/>
    <col min="29" max="29" width="1.5703125" style="129" customWidth="1"/>
    <col min="30" max="256" width="6.85546875" style="129" customWidth="1"/>
    <col min="257" max="257" width="2.28515625" style="129" customWidth="1"/>
    <col min="258" max="258" width="3.42578125" style="129" customWidth="1"/>
    <col min="259" max="259" width="4.5703125" style="129" customWidth="1"/>
    <col min="260" max="260" width="1.140625" style="129" customWidth="1"/>
    <col min="261" max="262" width="1.7109375" style="129" customWidth="1"/>
    <col min="263" max="263" width="6.85546875" style="129" customWidth="1"/>
    <col min="264" max="264" width="8.85546875" style="129" customWidth="1"/>
    <col min="265" max="265" width="1.85546875" style="129" customWidth="1"/>
    <col min="266" max="266" width="8.7109375" style="129" customWidth="1"/>
    <col min="267" max="267" width="8.28515625" style="129" customWidth="1"/>
    <col min="268" max="269" width="8.42578125" style="129" customWidth="1"/>
    <col min="270" max="270" width="8.5703125" style="129" customWidth="1"/>
    <col min="271" max="271" width="8.28515625" style="129" customWidth="1"/>
    <col min="272" max="272" width="8.5703125" style="129" customWidth="1"/>
    <col min="273" max="273" width="8.7109375" style="129" customWidth="1"/>
    <col min="274" max="274" width="1.140625" style="129" customWidth="1"/>
    <col min="275" max="276" width="8.28515625" style="129" customWidth="1"/>
    <col min="277" max="277" width="6.5703125" style="129" customWidth="1"/>
    <col min="278" max="278" width="2.28515625" style="129" customWidth="1"/>
    <col min="279" max="279" width="6.7109375" style="129" customWidth="1"/>
    <col min="280" max="280" width="1.85546875" style="129" customWidth="1"/>
    <col min="281" max="281" width="1.7109375" style="129" customWidth="1"/>
    <col min="282" max="282" width="3.28515625" style="129" customWidth="1"/>
    <col min="283" max="283" width="1.28515625" style="129" customWidth="1"/>
    <col min="284" max="284" width="3" style="129" customWidth="1"/>
    <col min="285" max="285" width="1.5703125" style="129" customWidth="1"/>
    <col min="286" max="512" width="6.85546875" style="129" customWidth="1"/>
    <col min="513" max="513" width="2.28515625" style="129" customWidth="1"/>
    <col min="514" max="514" width="3.42578125" style="129" customWidth="1"/>
    <col min="515" max="515" width="4.5703125" style="129" customWidth="1"/>
    <col min="516" max="516" width="1.140625" style="129" customWidth="1"/>
    <col min="517" max="518" width="1.7109375" style="129" customWidth="1"/>
    <col min="519" max="519" width="6.85546875" style="129" customWidth="1"/>
    <col min="520" max="520" width="8.85546875" style="129" customWidth="1"/>
    <col min="521" max="521" width="1.85546875" style="129" customWidth="1"/>
    <col min="522" max="522" width="8.7109375" style="129" customWidth="1"/>
    <col min="523" max="523" width="8.28515625" style="129" customWidth="1"/>
    <col min="524" max="525" width="8.42578125" style="129" customWidth="1"/>
    <col min="526" max="526" width="8.5703125" style="129" customWidth="1"/>
    <col min="527" max="527" width="8.28515625" style="129" customWidth="1"/>
    <col min="528" max="528" width="8.5703125" style="129" customWidth="1"/>
    <col min="529" max="529" width="8.7109375" style="129" customWidth="1"/>
    <col min="530" max="530" width="1.140625" style="129" customWidth="1"/>
    <col min="531" max="532" width="8.28515625" style="129" customWidth="1"/>
    <col min="533" max="533" width="6.5703125" style="129" customWidth="1"/>
    <col min="534" max="534" width="2.28515625" style="129" customWidth="1"/>
    <col min="535" max="535" width="6.7109375" style="129" customWidth="1"/>
    <col min="536" max="536" width="1.85546875" style="129" customWidth="1"/>
    <col min="537" max="537" width="1.7109375" style="129" customWidth="1"/>
    <col min="538" max="538" width="3.28515625" style="129" customWidth="1"/>
    <col min="539" max="539" width="1.28515625" style="129" customWidth="1"/>
    <col min="540" max="540" width="3" style="129" customWidth="1"/>
    <col min="541" max="541" width="1.5703125" style="129" customWidth="1"/>
    <col min="542" max="768" width="6.85546875" style="129" customWidth="1"/>
    <col min="769" max="769" width="2.28515625" style="129" customWidth="1"/>
    <col min="770" max="770" width="3.42578125" style="129" customWidth="1"/>
    <col min="771" max="771" width="4.5703125" style="129" customWidth="1"/>
    <col min="772" max="772" width="1.140625" style="129" customWidth="1"/>
    <col min="773" max="774" width="1.7109375" style="129" customWidth="1"/>
    <col min="775" max="775" width="6.85546875" style="129" customWidth="1"/>
    <col min="776" max="776" width="8.85546875" style="129" customWidth="1"/>
    <col min="777" max="777" width="1.85546875" style="129" customWidth="1"/>
    <col min="778" max="778" width="8.7109375" style="129" customWidth="1"/>
    <col min="779" max="779" width="8.28515625" style="129" customWidth="1"/>
    <col min="780" max="781" width="8.42578125" style="129" customWidth="1"/>
    <col min="782" max="782" width="8.5703125" style="129" customWidth="1"/>
    <col min="783" max="783" width="8.28515625" style="129" customWidth="1"/>
    <col min="784" max="784" width="8.5703125" style="129" customWidth="1"/>
    <col min="785" max="785" width="8.7109375" style="129" customWidth="1"/>
    <col min="786" max="786" width="1.140625" style="129" customWidth="1"/>
    <col min="787" max="788" width="8.28515625" style="129" customWidth="1"/>
    <col min="789" max="789" width="6.5703125" style="129" customWidth="1"/>
    <col min="790" max="790" width="2.28515625" style="129" customWidth="1"/>
    <col min="791" max="791" width="6.7109375" style="129" customWidth="1"/>
    <col min="792" max="792" width="1.85546875" style="129" customWidth="1"/>
    <col min="793" max="793" width="1.7109375" style="129" customWidth="1"/>
    <col min="794" max="794" width="3.28515625" style="129" customWidth="1"/>
    <col min="795" max="795" width="1.28515625" style="129" customWidth="1"/>
    <col min="796" max="796" width="3" style="129" customWidth="1"/>
    <col min="797" max="797" width="1.5703125" style="129" customWidth="1"/>
    <col min="798" max="1024" width="6.85546875" style="129" customWidth="1"/>
    <col min="1025" max="1025" width="2.28515625" style="129" customWidth="1"/>
    <col min="1026" max="1026" width="3.42578125" style="129" customWidth="1"/>
    <col min="1027" max="1027" width="4.5703125" style="129" customWidth="1"/>
    <col min="1028" max="1028" width="1.140625" style="129" customWidth="1"/>
    <col min="1029" max="1030" width="1.7109375" style="129" customWidth="1"/>
    <col min="1031" max="1031" width="6.85546875" style="129" customWidth="1"/>
    <col min="1032" max="1032" width="8.85546875" style="129" customWidth="1"/>
    <col min="1033" max="1033" width="1.85546875" style="129" customWidth="1"/>
    <col min="1034" max="1034" width="8.7109375" style="129" customWidth="1"/>
    <col min="1035" max="1035" width="8.28515625" style="129" customWidth="1"/>
    <col min="1036" max="1037" width="8.42578125" style="129" customWidth="1"/>
    <col min="1038" max="1038" width="8.5703125" style="129" customWidth="1"/>
    <col min="1039" max="1039" width="8.28515625" style="129" customWidth="1"/>
    <col min="1040" max="1040" width="8.5703125" style="129" customWidth="1"/>
    <col min="1041" max="1041" width="8.7109375" style="129" customWidth="1"/>
    <col min="1042" max="1042" width="1.140625" style="129" customWidth="1"/>
    <col min="1043" max="1044" width="8.28515625" style="129" customWidth="1"/>
    <col min="1045" max="1045" width="6.5703125" style="129" customWidth="1"/>
    <col min="1046" max="1046" width="2.28515625" style="129" customWidth="1"/>
    <col min="1047" max="1047" width="6.7109375" style="129" customWidth="1"/>
    <col min="1048" max="1048" width="1.85546875" style="129" customWidth="1"/>
    <col min="1049" max="1049" width="1.7109375" style="129" customWidth="1"/>
    <col min="1050" max="1050" width="3.28515625" style="129" customWidth="1"/>
    <col min="1051" max="1051" width="1.28515625" style="129" customWidth="1"/>
    <col min="1052" max="1052" width="3" style="129" customWidth="1"/>
    <col min="1053" max="1053" width="1.5703125" style="129" customWidth="1"/>
    <col min="1054" max="1280" width="6.85546875" style="129" customWidth="1"/>
    <col min="1281" max="1281" width="2.28515625" style="129" customWidth="1"/>
    <col min="1282" max="1282" width="3.42578125" style="129" customWidth="1"/>
    <col min="1283" max="1283" width="4.5703125" style="129" customWidth="1"/>
    <col min="1284" max="1284" width="1.140625" style="129" customWidth="1"/>
    <col min="1285" max="1286" width="1.7109375" style="129" customWidth="1"/>
    <col min="1287" max="1287" width="6.85546875" style="129" customWidth="1"/>
    <col min="1288" max="1288" width="8.85546875" style="129" customWidth="1"/>
    <col min="1289" max="1289" width="1.85546875" style="129" customWidth="1"/>
    <col min="1290" max="1290" width="8.7109375" style="129" customWidth="1"/>
    <col min="1291" max="1291" width="8.28515625" style="129" customWidth="1"/>
    <col min="1292" max="1293" width="8.42578125" style="129" customWidth="1"/>
    <col min="1294" max="1294" width="8.5703125" style="129" customWidth="1"/>
    <col min="1295" max="1295" width="8.28515625" style="129" customWidth="1"/>
    <col min="1296" max="1296" width="8.5703125" style="129" customWidth="1"/>
    <col min="1297" max="1297" width="8.7109375" style="129" customWidth="1"/>
    <col min="1298" max="1298" width="1.140625" style="129" customWidth="1"/>
    <col min="1299" max="1300" width="8.28515625" style="129" customWidth="1"/>
    <col min="1301" max="1301" width="6.5703125" style="129" customWidth="1"/>
    <col min="1302" max="1302" width="2.28515625" style="129" customWidth="1"/>
    <col min="1303" max="1303" width="6.7109375" style="129" customWidth="1"/>
    <col min="1304" max="1304" width="1.85546875" style="129" customWidth="1"/>
    <col min="1305" max="1305" width="1.7109375" style="129" customWidth="1"/>
    <col min="1306" max="1306" width="3.28515625" style="129" customWidth="1"/>
    <col min="1307" max="1307" width="1.28515625" style="129" customWidth="1"/>
    <col min="1308" max="1308" width="3" style="129" customWidth="1"/>
    <col min="1309" max="1309" width="1.5703125" style="129" customWidth="1"/>
    <col min="1310" max="1536" width="6.85546875" style="129" customWidth="1"/>
    <col min="1537" max="1537" width="2.28515625" style="129" customWidth="1"/>
    <col min="1538" max="1538" width="3.42578125" style="129" customWidth="1"/>
    <col min="1539" max="1539" width="4.5703125" style="129" customWidth="1"/>
    <col min="1540" max="1540" width="1.140625" style="129" customWidth="1"/>
    <col min="1541" max="1542" width="1.7109375" style="129" customWidth="1"/>
    <col min="1543" max="1543" width="6.85546875" style="129" customWidth="1"/>
    <col min="1544" max="1544" width="8.85546875" style="129" customWidth="1"/>
    <col min="1545" max="1545" width="1.85546875" style="129" customWidth="1"/>
    <col min="1546" max="1546" width="8.7109375" style="129" customWidth="1"/>
    <col min="1547" max="1547" width="8.28515625" style="129" customWidth="1"/>
    <col min="1548" max="1549" width="8.42578125" style="129" customWidth="1"/>
    <col min="1550" max="1550" width="8.5703125" style="129" customWidth="1"/>
    <col min="1551" max="1551" width="8.28515625" style="129" customWidth="1"/>
    <col min="1552" max="1552" width="8.5703125" style="129" customWidth="1"/>
    <col min="1553" max="1553" width="8.7109375" style="129" customWidth="1"/>
    <col min="1554" max="1554" width="1.140625" style="129" customWidth="1"/>
    <col min="1555" max="1556" width="8.28515625" style="129" customWidth="1"/>
    <col min="1557" max="1557" width="6.5703125" style="129" customWidth="1"/>
    <col min="1558" max="1558" width="2.28515625" style="129" customWidth="1"/>
    <col min="1559" max="1559" width="6.7109375" style="129" customWidth="1"/>
    <col min="1560" max="1560" width="1.85546875" style="129" customWidth="1"/>
    <col min="1561" max="1561" width="1.7109375" style="129" customWidth="1"/>
    <col min="1562" max="1562" width="3.28515625" style="129" customWidth="1"/>
    <col min="1563" max="1563" width="1.28515625" style="129" customWidth="1"/>
    <col min="1564" max="1564" width="3" style="129" customWidth="1"/>
    <col min="1565" max="1565" width="1.5703125" style="129" customWidth="1"/>
    <col min="1566" max="1792" width="6.85546875" style="129" customWidth="1"/>
    <col min="1793" max="1793" width="2.28515625" style="129" customWidth="1"/>
    <col min="1794" max="1794" width="3.42578125" style="129" customWidth="1"/>
    <col min="1795" max="1795" width="4.5703125" style="129" customWidth="1"/>
    <col min="1796" max="1796" width="1.140625" style="129" customWidth="1"/>
    <col min="1797" max="1798" width="1.7109375" style="129" customWidth="1"/>
    <col min="1799" max="1799" width="6.85546875" style="129" customWidth="1"/>
    <col min="1800" max="1800" width="8.85546875" style="129" customWidth="1"/>
    <col min="1801" max="1801" width="1.85546875" style="129" customWidth="1"/>
    <col min="1802" max="1802" width="8.7109375" style="129" customWidth="1"/>
    <col min="1803" max="1803" width="8.28515625" style="129" customWidth="1"/>
    <col min="1804" max="1805" width="8.42578125" style="129" customWidth="1"/>
    <col min="1806" max="1806" width="8.5703125" style="129" customWidth="1"/>
    <col min="1807" max="1807" width="8.28515625" style="129" customWidth="1"/>
    <col min="1808" max="1808" width="8.5703125" style="129" customWidth="1"/>
    <col min="1809" max="1809" width="8.7109375" style="129" customWidth="1"/>
    <col min="1810" max="1810" width="1.140625" style="129" customWidth="1"/>
    <col min="1811" max="1812" width="8.28515625" style="129" customWidth="1"/>
    <col min="1813" max="1813" width="6.5703125" style="129" customWidth="1"/>
    <col min="1814" max="1814" width="2.28515625" style="129" customWidth="1"/>
    <col min="1815" max="1815" width="6.7109375" style="129" customWidth="1"/>
    <col min="1816" max="1816" width="1.85546875" style="129" customWidth="1"/>
    <col min="1817" max="1817" width="1.7109375" style="129" customWidth="1"/>
    <col min="1818" max="1818" width="3.28515625" style="129" customWidth="1"/>
    <col min="1819" max="1819" width="1.28515625" style="129" customWidth="1"/>
    <col min="1820" max="1820" width="3" style="129" customWidth="1"/>
    <col min="1821" max="1821" width="1.5703125" style="129" customWidth="1"/>
    <col min="1822" max="2048" width="6.85546875" style="129" customWidth="1"/>
    <col min="2049" max="2049" width="2.28515625" style="129" customWidth="1"/>
    <col min="2050" max="2050" width="3.42578125" style="129" customWidth="1"/>
    <col min="2051" max="2051" width="4.5703125" style="129" customWidth="1"/>
    <col min="2052" max="2052" width="1.140625" style="129" customWidth="1"/>
    <col min="2053" max="2054" width="1.7109375" style="129" customWidth="1"/>
    <col min="2055" max="2055" width="6.85546875" style="129" customWidth="1"/>
    <col min="2056" max="2056" width="8.85546875" style="129" customWidth="1"/>
    <col min="2057" max="2057" width="1.85546875" style="129" customWidth="1"/>
    <col min="2058" max="2058" width="8.7109375" style="129" customWidth="1"/>
    <col min="2059" max="2059" width="8.28515625" style="129" customWidth="1"/>
    <col min="2060" max="2061" width="8.42578125" style="129" customWidth="1"/>
    <col min="2062" max="2062" width="8.5703125" style="129" customWidth="1"/>
    <col min="2063" max="2063" width="8.28515625" style="129" customWidth="1"/>
    <col min="2064" max="2064" width="8.5703125" style="129" customWidth="1"/>
    <col min="2065" max="2065" width="8.7109375" style="129" customWidth="1"/>
    <col min="2066" max="2066" width="1.140625" style="129" customWidth="1"/>
    <col min="2067" max="2068" width="8.28515625" style="129" customWidth="1"/>
    <col min="2069" max="2069" width="6.5703125" style="129" customWidth="1"/>
    <col min="2070" max="2070" width="2.28515625" style="129" customWidth="1"/>
    <col min="2071" max="2071" width="6.7109375" style="129" customWidth="1"/>
    <col min="2072" max="2072" width="1.85546875" style="129" customWidth="1"/>
    <col min="2073" max="2073" width="1.7109375" style="129" customWidth="1"/>
    <col min="2074" max="2074" width="3.28515625" style="129" customWidth="1"/>
    <col min="2075" max="2075" width="1.28515625" style="129" customWidth="1"/>
    <col min="2076" max="2076" width="3" style="129" customWidth="1"/>
    <col min="2077" max="2077" width="1.5703125" style="129" customWidth="1"/>
    <col min="2078" max="2304" width="6.85546875" style="129" customWidth="1"/>
    <col min="2305" max="2305" width="2.28515625" style="129" customWidth="1"/>
    <col min="2306" max="2306" width="3.42578125" style="129" customWidth="1"/>
    <col min="2307" max="2307" width="4.5703125" style="129" customWidth="1"/>
    <col min="2308" max="2308" width="1.140625" style="129" customWidth="1"/>
    <col min="2309" max="2310" width="1.7109375" style="129" customWidth="1"/>
    <col min="2311" max="2311" width="6.85546875" style="129" customWidth="1"/>
    <col min="2312" max="2312" width="8.85546875" style="129" customWidth="1"/>
    <col min="2313" max="2313" width="1.85546875" style="129" customWidth="1"/>
    <col min="2314" max="2314" width="8.7109375" style="129" customWidth="1"/>
    <col min="2315" max="2315" width="8.28515625" style="129" customWidth="1"/>
    <col min="2316" max="2317" width="8.42578125" style="129" customWidth="1"/>
    <col min="2318" max="2318" width="8.5703125" style="129" customWidth="1"/>
    <col min="2319" max="2319" width="8.28515625" style="129" customWidth="1"/>
    <col min="2320" max="2320" width="8.5703125" style="129" customWidth="1"/>
    <col min="2321" max="2321" width="8.7109375" style="129" customWidth="1"/>
    <col min="2322" max="2322" width="1.140625" style="129" customWidth="1"/>
    <col min="2323" max="2324" width="8.28515625" style="129" customWidth="1"/>
    <col min="2325" max="2325" width="6.5703125" style="129" customWidth="1"/>
    <col min="2326" max="2326" width="2.28515625" style="129" customWidth="1"/>
    <col min="2327" max="2327" width="6.7109375" style="129" customWidth="1"/>
    <col min="2328" max="2328" width="1.85546875" style="129" customWidth="1"/>
    <col min="2329" max="2329" width="1.7109375" style="129" customWidth="1"/>
    <col min="2330" max="2330" width="3.28515625" style="129" customWidth="1"/>
    <col min="2331" max="2331" width="1.28515625" style="129" customWidth="1"/>
    <col min="2332" max="2332" width="3" style="129" customWidth="1"/>
    <col min="2333" max="2333" width="1.5703125" style="129" customWidth="1"/>
    <col min="2334" max="2560" width="6.85546875" style="129" customWidth="1"/>
    <col min="2561" max="2561" width="2.28515625" style="129" customWidth="1"/>
    <col min="2562" max="2562" width="3.42578125" style="129" customWidth="1"/>
    <col min="2563" max="2563" width="4.5703125" style="129" customWidth="1"/>
    <col min="2564" max="2564" width="1.140625" style="129" customWidth="1"/>
    <col min="2565" max="2566" width="1.7109375" style="129" customWidth="1"/>
    <col min="2567" max="2567" width="6.85546875" style="129" customWidth="1"/>
    <col min="2568" max="2568" width="8.85546875" style="129" customWidth="1"/>
    <col min="2569" max="2569" width="1.85546875" style="129" customWidth="1"/>
    <col min="2570" max="2570" width="8.7109375" style="129" customWidth="1"/>
    <col min="2571" max="2571" width="8.28515625" style="129" customWidth="1"/>
    <col min="2572" max="2573" width="8.42578125" style="129" customWidth="1"/>
    <col min="2574" max="2574" width="8.5703125" style="129" customWidth="1"/>
    <col min="2575" max="2575" width="8.28515625" style="129" customWidth="1"/>
    <col min="2576" max="2576" width="8.5703125" style="129" customWidth="1"/>
    <col min="2577" max="2577" width="8.7109375" style="129" customWidth="1"/>
    <col min="2578" max="2578" width="1.140625" style="129" customWidth="1"/>
    <col min="2579" max="2580" width="8.28515625" style="129" customWidth="1"/>
    <col min="2581" max="2581" width="6.5703125" style="129" customWidth="1"/>
    <col min="2582" max="2582" width="2.28515625" style="129" customWidth="1"/>
    <col min="2583" max="2583" width="6.7109375" style="129" customWidth="1"/>
    <col min="2584" max="2584" width="1.85546875" style="129" customWidth="1"/>
    <col min="2585" max="2585" width="1.7109375" style="129" customWidth="1"/>
    <col min="2586" max="2586" width="3.28515625" style="129" customWidth="1"/>
    <col min="2587" max="2587" width="1.28515625" style="129" customWidth="1"/>
    <col min="2588" max="2588" width="3" style="129" customWidth="1"/>
    <col min="2589" max="2589" width="1.5703125" style="129" customWidth="1"/>
    <col min="2590" max="2816" width="6.85546875" style="129" customWidth="1"/>
    <col min="2817" max="2817" width="2.28515625" style="129" customWidth="1"/>
    <col min="2818" max="2818" width="3.42578125" style="129" customWidth="1"/>
    <col min="2819" max="2819" width="4.5703125" style="129" customWidth="1"/>
    <col min="2820" max="2820" width="1.140625" style="129" customWidth="1"/>
    <col min="2821" max="2822" width="1.7109375" style="129" customWidth="1"/>
    <col min="2823" max="2823" width="6.85546875" style="129" customWidth="1"/>
    <col min="2824" max="2824" width="8.85546875" style="129" customWidth="1"/>
    <col min="2825" max="2825" width="1.85546875" style="129" customWidth="1"/>
    <col min="2826" max="2826" width="8.7109375" style="129" customWidth="1"/>
    <col min="2827" max="2827" width="8.28515625" style="129" customWidth="1"/>
    <col min="2828" max="2829" width="8.42578125" style="129" customWidth="1"/>
    <col min="2830" max="2830" width="8.5703125" style="129" customWidth="1"/>
    <col min="2831" max="2831" width="8.28515625" style="129" customWidth="1"/>
    <col min="2832" max="2832" width="8.5703125" style="129" customWidth="1"/>
    <col min="2833" max="2833" width="8.7109375" style="129" customWidth="1"/>
    <col min="2834" max="2834" width="1.140625" style="129" customWidth="1"/>
    <col min="2835" max="2836" width="8.28515625" style="129" customWidth="1"/>
    <col min="2837" max="2837" width="6.5703125" style="129" customWidth="1"/>
    <col min="2838" max="2838" width="2.28515625" style="129" customWidth="1"/>
    <col min="2839" max="2839" width="6.7109375" style="129" customWidth="1"/>
    <col min="2840" max="2840" width="1.85546875" style="129" customWidth="1"/>
    <col min="2841" max="2841" width="1.7109375" style="129" customWidth="1"/>
    <col min="2842" max="2842" width="3.28515625" style="129" customWidth="1"/>
    <col min="2843" max="2843" width="1.28515625" style="129" customWidth="1"/>
    <col min="2844" max="2844" width="3" style="129" customWidth="1"/>
    <col min="2845" max="2845" width="1.5703125" style="129" customWidth="1"/>
    <col min="2846" max="3072" width="6.85546875" style="129" customWidth="1"/>
    <col min="3073" max="3073" width="2.28515625" style="129" customWidth="1"/>
    <col min="3074" max="3074" width="3.42578125" style="129" customWidth="1"/>
    <col min="3075" max="3075" width="4.5703125" style="129" customWidth="1"/>
    <col min="3076" max="3076" width="1.140625" style="129" customWidth="1"/>
    <col min="3077" max="3078" width="1.7109375" style="129" customWidth="1"/>
    <col min="3079" max="3079" width="6.85546875" style="129" customWidth="1"/>
    <col min="3080" max="3080" width="8.85546875" style="129" customWidth="1"/>
    <col min="3081" max="3081" width="1.85546875" style="129" customWidth="1"/>
    <col min="3082" max="3082" width="8.7109375" style="129" customWidth="1"/>
    <col min="3083" max="3083" width="8.28515625" style="129" customWidth="1"/>
    <col min="3084" max="3085" width="8.42578125" style="129" customWidth="1"/>
    <col min="3086" max="3086" width="8.5703125" style="129" customWidth="1"/>
    <col min="3087" max="3087" width="8.28515625" style="129" customWidth="1"/>
    <col min="3088" max="3088" width="8.5703125" style="129" customWidth="1"/>
    <col min="3089" max="3089" width="8.7109375" style="129" customWidth="1"/>
    <col min="3090" max="3090" width="1.140625" style="129" customWidth="1"/>
    <col min="3091" max="3092" width="8.28515625" style="129" customWidth="1"/>
    <col min="3093" max="3093" width="6.5703125" style="129" customWidth="1"/>
    <col min="3094" max="3094" width="2.28515625" style="129" customWidth="1"/>
    <col min="3095" max="3095" width="6.7109375" style="129" customWidth="1"/>
    <col min="3096" max="3096" width="1.85546875" style="129" customWidth="1"/>
    <col min="3097" max="3097" width="1.7109375" style="129" customWidth="1"/>
    <col min="3098" max="3098" width="3.28515625" style="129" customWidth="1"/>
    <col min="3099" max="3099" width="1.28515625" style="129" customWidth="1"/>
    <col min="3100" max="3100" width="3" style="129" customWidth="1"/>
    <col min="3101" max="3101" width="1.5703125" style="129" customWidth="1"/>
    <col min="3102" max="3328" width="6.85546875" style="129" customWidth="1"/>
    <col min="3329" max="3329" width="2.28515625" style="129" customWidth="1"/>
    <col min="3330" max="3330" width="3.42578125" style="129" customWidth="1"/>
    <col min="3331" max="3331" width="4.5703125" style="129" customWidth="1"/>
    <col min="3332" max="3332" width="1.140625" style="129" customWidth="1"/>
    <col min="3333" max="3334" width="1.7109375" style="129" customWidth="1"/>
    <col min="3335" max="3335" width="6.85546875" style="129" customWidth="1"/>
    <col min="3336" max="3336" width="8.85546875" style="129" customWidth="1"/>
    <col min="3337" max="3337" width="1.85546875" style="129" customWidth="1"/>
    <col min="3338" max="3338" width="8.7109375" style="129" customWidth="1"/>
    <col min="3339" max="3339" width="8.28515625" style="129" customWidth="1"/>
    <col min="3340" max="3341" width="8.42578125" style="129" customWidth="1"/>
    <col min="3342" max="3342" width="8.5703125" style="129" customWidth="1"/>
    <col min="3343" max="3343" width="8.28515625" style="129" customWidth="1"/>
    <col min="3344" max="3344" width="8.5703125" style="129" customWidth="1"/>
    <col min="3345" max="3345" width="8.7109375" style="129" customWidth="1"/>
    <col min="3346" max="3346" width="1.140625" style="129" customWidth="1"/>
    <col min="3347" max="3348" width="8.28515625" style="129" customWidth="1"/>
    <col min="3349" max="3349" width="6.5703125" style="129" customWidth="1"/>
    <col min="3350" max="3350" width="2.28515625" style="129" customWidth="1"/>
    <col min="3351" max="3351" width="6.7109375" style="129" customWidth="1"/>
    <col min="3352" max="3352" width="1.85546875" style="129" customWidth="1"/>
    <col min="3353" max="3353" width="1.7109375" style="129" customWidth="1"/>
    <col min="3354" max="3354" width="3.28515625" style="129" customWidth="1"/>
    <col min="3355" max="3355" width="1.28515625" style="129" customWidth="1"/>
    <col min="3356" max="3356" width="3" style="129" customWidth="1"/>
    <col min="3357" max="3357" width="1.5703125" style="129" customWidth="1"/>
    <col min="3358" max="3584" width="6.85546875" style="129" customWidth="1"/>
    <col min="3585" max="3585" width="2.28515625" style="129" customWidth="1"/>
    <col min="3586" max="3586" width="3.42578125" style="129" customWidth="1"/>
    <col min="3587" max="3587" width="4.5703125" style="129" customWidth="1"/>
    <col min="3588" max="3588" width="1.140625" style="129" customWidth="1"/>
    <col min="3589" max="3590" width="1.7109375" style="129" customWidth="1"/>
    <col min="3591" max="3591" width="6.85546875" style="129" customWidth="1"/>
    <col min="3592" max="3592" width="8.85546875" style="129" customWidth="1"/>
    <col min="3593" max="3593" width="1.85546875" style="129" customWidth="1"/>
    <col min="3594" max="3594" width="8.7109375" style="129" customWidth="1"/>
    <col min="3595" max="3595" width="8.28515625" style="129" customWidth="1"/>
    <col min="3596" max="3597" width="8.42578125" style="129" customWidth="1"/>
    <col min="3598" max="3598" width="8.5703125" style="129" customWidth="1"/>
    <col min="3599" max="3599" width="8.28515625" style="129" customWidth="1"/>
    <col min="3600" max="3600" width="8.5703125" style="129" customWidth="1"/>
    <col min="3601" max="3601" width="8.7109375" style="129" customWidth="1"/>
    <col min="3602" max="3602" width="1.140625" style="129" customWidth="1"/>
    <col min="3603" max="3604" width="8.28515625" style="129" customWidth="1"/>
    <col min="3605" max="3605" width="6.5703125" style="129" customWidth="1"/>
    <col min="3606" max="3606" width="2.28515625" style="129" customWidth="1"/>
    <col min="3607" max="3607" width="6.7109375" style="129" customWidth="1"/>
    <col min="3608" max="3608" width="1.85546875" style="129" customWidth="1"/>
    <col min="3609" max="3609" width="1.7109375" style="129" customWidth="1"/>
    <col min="3610" max="3610" width="3.28515625" style="129" customWidth="1"/>
    <col min="3611" max="3611" width="1.28515625" style="129" customWidth="1"/>
    <col min="3612" max="3612" width="3" style="129" customWidth="1"/>
    <col min="3613" max="3613" width="1.5703125" style="129" customWidth="1"/>
    <col min="3614" max="3840" width="6.85546875" style="129" customWidth="1"/>
    <col min="3841" max="3841" width="2.28515625" style="129" customWidth="1"/>
    <col min="3842" max="3842" width="3.42578125" style="129" customWidth="1"/>
    <col min="3843" max="3843" width="4.5703125" style="129" customWidth="1"/>
    <col min="3844" max="3844" width="1.140625" style="129" customWidth="1"/>
    <col min="3845" max="3846" width="1.7109375" style="129" customWidth="1"/>
    <col min="3847" max="3847" width="6.85546875" style="129" customWidth="1"/>
    <col min="3848" max="3848" width="8.85546875" style="129" customWidth="1"/>
    <col min="3849" max="3849" width="1.85546875" style="129" customWidth="1"/>
    <col min="3850" max="3850" width="8.7109375" style="129" customWidth="1"/>
    <col min="3851" max="3851" width="8.28515625" style="129" customWidth="1"/>
    <col min="3852" max="3853" width="8.42578125" style="129" customWidth="1"/>
    <col min="3854" max="3854" width="8.5703125" style="129" customWidth="1"/>
    <col min="3855" max="3855" width="8.28515625" style="129" customWidth="1"/>
    <col min="3856" max="3856" width="8.5703125" style="129" customWidth="1"/>
    <col min="3857" max="3857" width="8.7109375" style="129" customWidth="1"/>
    <col min="3858" max="3858" width="1.140625" style="129" customWidth="1"/>
    <col min="3859" max="3860" width="8.28515625" style="129" customWidth="1"/>
    <col min="3861" max="3861" width="6.5703125" style="129" customWidth="1"/>
    <col min="3862" max="3862" width="2.28515625" style="129" customWidth="1"/>
    <col min="3863" max="3863" width="6.7109375" style="129" customWidth="1"/>
    <col min="3864" max="3864" width="1.85546875" style="129" customWidth="1"/>
    <col min="3865" max="3865" width="1.7109375" style="129" customWidth="1"/>
    <col min="3866" max="3866" width="3.28515625" style="129" customWidth="1"/>
    <col min="3867" max="3867" width="1.28515625" style="129" customWidth="1"/>
    <col min="3868" max="3868" width="3" style="129" customWidth="1"/>
    <col min="3869" max="3869" width="1.5703125" style="129" customWidth="1"/>
    <col min="3870" max="4096" width="6.85546875" style="129" customWidth="1"/>
    <col min="4097" max="4097" width="2.28515625" style="129" customWidth="1"/>
    <col min="4098" max="4098" width="3.42578125" style="129" customWidth="1"/>
    <col min="4099" max="4099" width="4.5703125" style="129" customWidth="1"/>
    <col min="4100" max="4100" width="1.140625" style="129" customWidth="1"/>
    <col min="4101" max="4102" width="1.7109375" style="129" customWidth="1"/>
    <col min="4103" max="4103" width="6.85546875" style="129" customWidth="1"/>
    <col min="4104" max="4104" width="8.85546875" style="129" customWidth="1"/>
    <col min="4105" max="4105" width="1.85546875" style="129" customWidth="1"/>
    <col min="4106" max="4106" width="8.7109375" style="129" customWidth="1"/>
    <col min="4107" max="4107" width="8.28515625" style="129" customWidth="1"/>
    <col min="4108" max="4109" width="8.42578125" style="129" customWidth="1"/>
    <col min="4110" max="4110" width="8.5703125" style="129" customWidth="1"/>
    <col min="4111" max="4111" width="8.28515625" style="129" customWidth="1"/>
    <col min="4112" max="4112" width="8.5703125" style="129" customWidth="1"/>
    <col min="4113" max="4113" width="8.7109375" style="129" customWidth="1"/>
    <col min="4114" max="4114" width="1.140625" style="129" customWidth="1"/>
    <col min="4115" max="4116" width="8.28515625" style="129" customWidth="1"/>
    <col min="4117" max="4117" width="6.5703125" style="129" customWidth="1"/>
    <col min="4118" max="4118" width="2.28515625" style="129" customWidth="1"/>
    <col min="4119" max="4119" width="6.7109375" style="129" customWidth="1"/>
    <col min="4120" max="4120" width="1.85546875" style="129" customWidth="1"/>
    <col min="4121" max="4121" width="1.7109375" style="129" customWidth="1"/>
    <col min="4122" max="4122" width="3.28515625" style="129" customWidth="1"/>
    <col min="4123" max="4123" width="1.28515625" style="129" customWidth="1"/>
    <col min="4124" max="4124" width="3" style="129" customWidth="1"/>
    <col min="4125" max="4125" width="1.5703125" style="129" customWidth="1"/>
    <col min="4126" max="4352" width="6.85546875" style="129" customWidth="1"/>
    <col min="4353" max="4353" width="2.28515625" style="129" customWidth="1"/>
    <col min="4354" max="4354" width="3.42578125" style="129" customWidth="1"/>
    <col min="4355" max="4355" width="4.5703125" style="129" customWidth="1"/>
    <col min="4356" max="4356" width="1.140625" style="129" customWidth="1"/>
    <col min="4357" max="4358" width="1.7109375" style="129" customWidth="1"/>
    <col min="4359" max="4359" width="6.85546875" style="129" customWidth="1"/>
    <col min="4360" max="4360" width="8.85546875" style="129" customWidth="1"/>
    <col min="4361" max="4361" width="1.85546875" style="129" customWidth="1"/>
    <col min="4362" max="4362" width="8.7109375" style="129" customWidth="1"/>
    <col min="4363" max="4363" width="8.28515625" style="129" customWidth="1"/>
    <col min="4364" max="4365" width="8.42578125" style="129" customWidth="1"/>
    <col min="4366" max="4366" width="8.5703125" style="129" customWidth="1"/>
    <col min="4367" max="4367" width="8.28515625" style="129" customWidth="1"/>
    <col min="4368" max="4368" width="8.5703125" style="129" customWidth="1"/>
    <col min="4369" max="4369" width="8.7109375" style="129" customWidth="1"/>
    <col min="4370" max="4370" width="1.140625" style="129" customWidth="1"/>
    <col min="4371" max="4372" width="8.28515625" style="129" customWidth="1"/>
    <col min="4373" max="4373" width="6.5703125" style="129" customWidth="1"/>
    <col min="4374" max="4374" width="2.28515625" style="129" customWidth="1"/>
    <col min="4375" max="4375" width="6.7109375" style="129" customWidth="1"/>
    <col min="4376" max="4376" width="1.85546875" style="129" customWidth="1"/>
    <col min="4377" max="4377" width="1.7109375" style="129" customWidth="1"/>
    <col min="4378" max="4378" width="3.28515625" style="129" customWidth="1"/>
    <col min="4379" max="4379" width="1.28515625" style="129" customWidth="1"/>
    <col min="4380" max="4380" width="3" style="129" customWidth="1"/>
    <col min="4381" max="4381" width="1.5703125" style="129" customWidth="1"/>
    <col min="4382" max="4608" width="6.85546875" style="129" customWidth="1"/>
    <col min="4609" max="4609" width="2.28515625" style="129" customWidth="1"/>
    <col min="4610" max="4610" width="3.42578125" style="129" customWidth="1"/>
    <col min="4611" max="4611" width="4.5703125" style="129" customWidth="1"/>
    <col min="4612" max="4612" width="1.140625" style="129" customWidth="1"/>
    <col min="4613" max="4614" width="1.7109375" style="129" customWidth="1"/>
    <col min="4615" max="4615" width="6.85546875" style="129" customWidth="1"/>
    <col min="4616" max="4616" width="8.85546875" style="129" customWidth="1"/>
    <col min="4617" max="4617" width="1.85546875" style="129" customWidth="1"/>
    <col min="4618" max="4618" width="8.7109375" style="129" customWidth="1"/>
    <col min="4619" max="4619" width="8.28515625" style="129" customWidth="1"/>
    <col min="4620" max="4621" width="8.42578125" style="129" customWidth="1"/>
    <col min="4622" max="4622" width="8.5703125" style="129" customWidth="1"/>
    <col min="4623" max="4623" width="8.28515625" style="129" customWidth="1"/>
    <col min="4624" max="4624" width="8.5703125" style="129" customWidth="1"/>
    <col min="4625" max="4625" width="8.7109375" style="129" customWidth="1"/>
    <col min="4626" max="4626" width="1.140625" style="129" customWidth="1"/>
    <col min="4627" max="4628" width="8.28515625" style="129" customWidth="1"/>
    <col min="4629" max="4629" width="6.5703125" style="129" customWidth="1"/>
    <col min="4630" max="4630" width="2.28515625" style="129" customWidth="1"/>
    <col min="4631" max="4631" width="6.7109375" style="129" customWidth="1"/>
    <col min="4632" max="4632" width="1.85546875" style="129" customWidth="1"/>
    <col min="4633" max="4633" width="1.7109375" style="129" customWidth="1"/>
    <col min="4634" max="4634" width="3.28515625" style="129" customWidth="1"/>
    <col min="4635" max="4635" width="1.28515625" style="129" customWidth="1"/>
    <col min="4636" max="4636" width="3" style="129" customWidth="1"/>
    <col min="4637" max="4637" width="1.5703125" style="129" customWidth="1"/>
    <col min="4638" max="4864" width="6.85546875" style="129" customWidth="1"/>
    <col min="4865" max="4865" width="2.28515625" style="129" customWidth="1"/>
    <col min="4866" max="4866" width="3.42578125" style="129" customWidth="1"/>
    <col min="4867" max="4867" width="4.5703125" style="129" customWidth="1"/>
    <col min="4868" max="4868" width="1.140625" style="129" customWidth="1"/>
    <col min="4869" max="4870" width="1.7109375" style="129" customWidth="1"/>
    <col min="4871" max="4871" width="6.85546875" style="129" customWidth="1"/>
    <col min="4872" max="4872" width="8.85546875" style="129" customWidth="1"/>
    <col min="4873" max="4873" width="1.85546875" style="129" customWidth="1"/>
    <col min="4874" max="4874" width="8.7109375" style="129" customWidth="1"/>
    <col min="4875" max="4875" width="8.28515625" style="129" customWidth="1"/>
    <col min="4876" max="4877" width="8.42578125" style="129" customWidth="1"/>
    <col min="4878" max="4878" width="8.5703125" style="129" customWidth="1"/>
    <col min="4879" max="4879" width="8.28515625" style="129" customWidth="1"/>
    <col min="4880" max="4880" width="8.5703125" style="129" customWidth="1"/>
    <col min="4881" max="4881" width="8.7109375" style="129" customWidth="1"/>
    <col min="4882" max="4882" width="1.140625" style="129" customWidth="1"/>
    <col min="4883" max="4884" width="8.28515625" style="129" customWidth="1"/>
    <col min="4885" max="4885" width="6.5703125" style="129" customWidth="1"/>
    <col min="4886" max="4886" width="2.28515625" style="129" customWidth="1"/>
    <col min="4887" max="4887" width="6.7109375" style="129" customWidth="1"/>
    <col min="4888" max="4888" width="1.85546875" style="129" customWidth="1"/>
    <col min="4889" max="4889" width="1.7109375" style="129" customWidth="1"/>
    <col min="4890" max="4890" width="3.28515625" style="129" customWidth="1"/>
    <col min="4891" max="4891" width="1.28515625" style="129" customWidth="1"/>
    <col min="4892" max="4892" width="3" style="129" customWidth="1"/>
    <col min="4893" max="4893" width="1.5703125" style="129" customWidth="1"/>
    <col min="4894" max="5120" width="6.85546875" style="129" customWidth="1"/>
    <col min="5121" max="5121" width="2.28515625" style="129" customWidth="1"/>
    <col min="5122" max="5122" width="3.42578125" style="129" customWidth="1"/>
    <col min="5123" max="5123" width="4.5703125" style="129" customWidth="1"/>
    <col min="5124" max="5124" width="1.140625" style="129" customWidth="1"/>
    <col min="5125" max="5126" width="1.7109375" style="129" customWidth="1"/>
    <col min="5127" max="5127" width="6.85546875" style="129" customWidth="1"/>
    <col min="5128" max="5128" width="8.85546875" style="129" customWidth="1"/>
    <col min="5129" max="5129" width="1.85546875" style="129" customWidth="1"/>
    <col min="5130" max="5130" width="8.7109375" style="129" customWidth="1"/>
    <col min="5131" max="5131" width="8.28515625" style="129" customWidth="1"/>
    <col min="5132" max="5133" width="8.42578125" style="129" customWidth="1"/>
    <col min="5134" max="5134" width="8.5703125" style="129" customWidth="1"/>
    <col min="5135" max="5135" width="8.28515625" style="129" customWidth="1"/>
    <col min="5136" max="5136" width="8.5703125" style="129" customWidth="1"/>
    <col min="5137" max="5137" width="8.7109375" style="129" customWidth="1"/>
    <col min="5138" max="5138" width="1.140625" style="129" customWidth="1"/>
    <col min="5139" max="5140" width="8.28515625" style="129" customWidth="1"/>
    <col min="5141" max="5141" width="6.5703125" style="129" customWidth="1"/>
    <col min="5142" max="5142" width="2.28515625" style="129" customWidth="1"/>
    <col min="5143" max="5143" width="6.7109375" style="129" customWidth="1"/>
    <col min="5144" max="5144" width="1.85546875" style="129" customWidth="1"/>
    <col min="5145" max="5145" width="1.7109375" style="129" customWidth="1"/>
    <col min="5146" max="5146" width="3.28515625" style="129" customWidth="1"/>
    <col min="5147" max="5147" width="1.28515625" style="129" customWidth="1"/>
    <col min="5148" max="5148" width="3" style="129" customWidth="1"/>
    <col min="5149" max="5149" width="1.5703125" style="129" customWidth="1"/>
    <col min="5150" max="5376" width="6.85546875" style="129" customWidth="1"/>
    <col min="5377" max="5377" width="2.28515625" style="129" customWidth="1"/>
    <col min="5378" max="5378" width="3.42578125" style="129" customWidth="1"/>
    <col min="5379" max="5379" width="4.5703125" style="129" customWidth="1"/>
    <col min="5380" max="5380" width="1.140625" style="129" customWidth="1"/>
    <col min="5381" max="5382" width="1.7109375" style="129" customWidth="1"/>
    <col min="5383" max="5383" width="6.85546875" style="129" customWidth="1"/>
    <col min="5384" max="5384" width="8.85546875" style="129" customWidth="1"/>
    <col min="5385" max="5385" width="1.85546875" style="129" customWidth="1"/>
    <col min="5386" max="5386" width="8.7109375" style="129" customWidth="1"/>
    <col min="5387" max="5387" width="8.28515625" style="129" customWidth="1"/>
    <col min="5388" max="5389" width="8.42578125" style="129" customWidth="1"/>
    <col min="5390" max="5390" width="8.5703125" style="129" customWidth="1"/>
    <col min="5391" max="5391" width="8.28515625" style="129" customWidth="1"/>
    <col min="5392" max="5392" width="8.5703125" style="129" customWidth="1"/>
    <col min="5393" max="5393" width="8.7109375" style="129" customWidth="1"/>
    <col min="5394" max="5394" width="1.140625" style="129" customWidth="1"/>
    <col min="5395" max="5396" width="8.28515625" style="129" customWidth="1"/>
    <col min="5397" max="5397" width="6.5703125" style="129" customWidth="1"/>
    <col min="5398" max="5398" width="2.28515625" style="129" customWidth="1"/>
    <col min="5399" max="5399" width="6.7109375" style="129" customWidth="1"/>
    <col min="5400" max="5400" width="1.85546875" style="129" customWidth="1"/>
    <col min="5401" max="5401" width="1.7109375" style="129" customWidth="1"/>
    <col min="5402" max="5402" width="3.28515625" style="129" customWidth="1"/>
    <col min="5403" max="5403" width="1.28515625" style="129" customWidth="1"/>
    <col min="5404" max="5404" width="3" style="129" customWidth="1"/>
    <col min="5405" max="5405" width="1.5703125" style="129" customWidth="1"/>
    <col min="5406" max="5632" width="6.85546875" style="129" customWidth="1"/>
    <col min="5633" max="5633" width="2.28515625" style="129" customWidth="1"/>
    <col min="5634" max="5634" width="3.42578125" style="129" customWidth="1"/>
    <col min="5635" max="5635" width="4.5703125" style="129" customWidth="1"/>
    <col min="5636" max="5636" width="1.140625" style="129" customWidth="1"/>
    <col min="5637" max="5638" width="1.7109375" style="129" customWidth="1"/>
    <col min="5639" max="5639" width="6.85546875" style="129" customWidth="1"/>
    <col min="5640" max="5640" width="8.85546875" style="129" customWidth="1"/>
    <col min="5641" max="5641" width="1.85546875" style="129" customWidth="1"/>
    <col min="5642" max="5642" width="8.7109375" style="129" customWidth="1"/>
    <col min="5643" max="5643" width="8.28515625" style="129" customWidth="1"/>
    <col min="5644" max="5645" width="8.42578125" style="129" customWidth="1"/>
    <col min="5646" max="5646" width="8.5703125" style="129" customWidth="1"/>
    <col min="5647" max="5647" width="8.28515625" style="129" customWidth="1"/>
    <col min="5648" max="5648" width="8.5703125" style="129" customWidth="1"/>
    <col min="5649" max="5649" width="8.7109375" style="129" customWidth="1"/>
    <col min="5650" max="5650" width="1.140625" style="129" customWidth="1"/>
    <col min="5651" max="5652" width="8.28515625" style="129" customWidth="1"/>
    <col min="5653" max="5653" width="6.5703125" style="129" customWidth="1"/>
    <col min="5654" max="5654" width="2.28515625" style="129" customWidth="1"/>
    <col min="5655" max="5655" width="6.7109375" style="129" customWidth="1"/>
    <col min="5656" max="5656" width="1.85546875" style="129" customWidth="1"/>
    <col min="5657" max="5657" width="1.7109375" style="129" customWidth="1"/>
    <col min="5658" max="5658" width="3.28515625" style="129" customWidth="1"/>
    <col min="5659" max="5659" width="1.28515625" style="129" customWidth="1"/>
    <col min="5660" max="5660" width="3" style="129" customWidth="1"/>
    <col min="5661" max="5661" width="1.5703125" style="129" customWidth="1"/>
    <col min="5662" max="5888" width="6.85546875" style="129" customWidth="1"/>
    <col min="5889" max="5889" width="2.28515625" style="129" customWidth="1"/>
    <col min="5890" max="5890" width="3.42578125" style="129" customWidth="1"/>
    <col min="5891" max="5891" width="4.5703125" style="129" customWidth="1"/>
    <col min="5892" max="5892" width="1.140625" style="129" customWidth="1"/>
    <col min="5893" max="5894" width="1.7109375" style="129" customWidth="1"/>
    <col min="5895" max="5895" width="6.85546875" style="129" customWidth="1"/>
    <col min="5896" max="5896" width="8.85546875" style="129" customWidth="1"/>
    <col min="5897" max="5897" width="1.85546875" style="129" customWidth="1"/>
    <col min="5898" max="5898" width="8.7109375" style="129" customWidth="1"/>
    <col min="5899" max="5899" width="8.28515625" style="129" customWidth="1"/>
    <col min="5900" max="5901" width="8.42578125" style="129" customWidth="1"/>
    <col min="5902" max="5902" width="8.5703125" style="129" customWidth="1"/>
    <col min="5903" max="5903" width="8.28515625" style="129" customWidth="1"/>
    <col min="5904" max="5904" width="8.5703125" style="129" customWidth="1"/>
    <col min="5905" max="5905" width="8.7109375" style="129" customWidth="1"/>
    <col min="5906" max="5906" width="1.140625" style="129" customWidth="1"/>
    <col min="5907" max="5908" width="8.28515625" style="129" customWidth="1"/>
    <col min="5909" max="5909" width="6.5703125" style="129" customWidth="1"/>
    <col min="5910" max="5910" width="2.28515625" style="129" customWidth="1"/>
    <col min="5911" max="5911" width="6.7109375" style="129" customWidth="1"/>
    <col min="5912" max="5912" width="1.85546875" style="129" customWidth="1"/>
    <col min="5913" max="5913" width="1.7109375" style="129" customWidth="1"/>
    <col min="5914" max="5914" width="3.28515625" style="129" customWidth="1"/>
    <col min="5915" max="5915" width="1.28515625" style="129" customWidth="1"/>
    <col min="5916" max="5916" width="3" style="129" customWidth="1"/>
    <col min="5917" max="5917" width="1.5703125" style="129" customWidth="1"/>
    <col min="5918" max="6144" width="6.85546875" style="129" customWidth="1"/>
    <col min="6145" max="6145" width="2.28515625" style="129" customWidth="1"/>
    <col min="6146" max="6146" width="3.42578125" style="129" customWidth="1"/>
    <col min="6147" max="6147" width="4.5703125" style="129" customWidth="1"/>
    <col min="6148" max="6148" width="1.140625" style="129" customWidth="1"/>
    <col min="6149" max="6150" width="1.7109375" style="129" customWidth="1"/>
    <col min="6151" max="6151" width="6.85546875" style="129" customWidth="1"/>
    <col min="6152" max="6152" width="8.85546875" style="129" customWidth="1"/>
    <col min="6153" max="6153" width="1.85546875" style="129" customWidth="1"/>
    <col min="6154" max="6154" width="8.7109375" style="129" customWidth="1"/>
    <col min="6155" max="6155" width="8.28515625" style="129" customWidth="1"/>
    <col min="6156" max="6157" width="8.42578125" style="129" customWidth="1"/>
    <col min="6158" max="6158" width="8.5703125" style="129" customWidth="1"/>
    <col min="6159" max="6159" width="8.28515625" style="129" customWidth="1"/>
    <col min="6160" max="6160" width="8.5703125" style="129" customWidth="1"/>
    <col min="6161" max="6161" width="8.7109375" style="129" customWidth="1"/>
    <col min="6162" max="6162" width="1.140625" style="129" customWidth="1"/>
    <col min="6163" max="6164" width="8.28515625" style="129" customWidth="1"/>
    <col min="6165" max="6165" width="6.5703125" style="129" customWidth="1"/>
    <col min="6166" max="6166" width="2.28515625" style="129" customWidth="1"/>
    <col min="6167" max="6167" width="6.7109375" style="129" customWidth="1"/>
    <col min="6168" max="6168" width="1.85546875" style="129" customWidth="1"/>
    <col min="6169" max="6169" width="1.7109375" style="129" customWidth="1"/>
    <col min="6170" max="6170" width="3.28515625" style="129" customWidth="1"/>
    <col min="6171" max="6171" width="1.28515625" style="129" customWidth="1"/>
    <col min="6172" max="6172" width="3" style="129" customWidth="1"/>
    <col min="6173" max="6173" width="1.5703125" style="129" customWidth="1"/>
    <col min="6174" max="6400" width="6.85546875" style="129" customWidth="1"/>
    <col min="6401" max="6401" width="2.28515625" style="129" customWidth="1"/>
    <col min="6402" max="6402" width="3.42578125" style="129" customWidth="1"/>
    <col min="6403" max="6403" width="4.5703125" style="129" customWidth="1"/>
    <col min="6404" max="6404" width="1.140625" style="129" customWidth="1"/>
    <col min="6405" max="6406" width="1.7109375" style="129" customWidth="1"/>
    <col min="6407" max="6407" width="6.85546875" style="129" customWidth="1"/>
    <col min="6408" max="6408" width="8.85546875" style="129" customWidth="1"/>
    <col min="6409" max="6409" width="1.85546875" style="129" customWidth="1"/>
    <col min="6410" max="6410" width="8.7109375" style="129" customWidth="1"/>
    <col min="6411" max="6411" width="8.28515625" style="129" customWidth="1"/>
    <col min="6412" max="6413" width="8.42578125" style="129" customWidth="1"/>
    <col min="6414" max="6414" width="8.5703125" style="129" customWidth="1"/>
    <col min="6415" max="6415" width="8.28515625" style="129" customWidth="1"/>
    <col min="6416" max="6416" width="8.5703125" style="129" customWidth="1"/>
    <col min="6417" max="6417" width="8.7109375" style="129" customWidth="1"/>
    <col min="6418" max="6418" width="1.140625" style="129" customWidth="1"/>
    <col min="6419" max="6420" width="8.28515625" style="129" customWidth="1"/>
    <col min="6421" max="6421" width="6.5703125" style="129" customWidth="1"/>
    <col min="6422" max="6422" width="2.28515625" style="129" customWidth="1"/>
    <col min="6423" max="6423" width="6.7109375" style="129" customWidth="1"/>
    <col min="6424" max="6424" width="1.85546875" style="129" customWidth="1"/>
    <col min="6425" max="6425" width="1.7109375" style="129" customWidth="1"/>
    <col min="6426" max="6426" width="3.28515625" style="129" customWidth="1"/>
    <col min="6427" max="6427" width="1.28515625" style="129" customWidth="1"/>
    <col min="6428" max="6428" width="3" style="129" customWidth="1"/>
    <col min="6429" max="6429" width="1.5703125" style="129" customWidth="1"/>
    <col min="6430" max="6656" width="6.85546875" style="129" customWidth="1"/>
    <col min="6657" max="6657" width="2.28515625" style="129" customWidth="1"/>
    <col min="6658" max="6658" width="3.42578125" style="129" customWidth="1"/>
    <col min="6659" max="6659" width="4.5703125" style="129" customWidth="1"/>
    <col min="6660" max="6660" width="1.140625" style="129" customWidth="1"/>
    <col min="6661" max="6662" width="1.7109375" style="129" customWidth="1"/>
    <col min="6663" max="6663" width="6.85546875" style="129" customWidth="1"/>
    <col min="6664" max="6664" width="8.85546875" style="129" customWidth="1"/>
    <col min="6665" max="6665" width="1.85546875" style="129" customWidth="1"/>
    <col min="6666" max="6666" width="8.7109375" style="129" customWidth="1"/>
    <col min="6667" max="6667" width="8.28515625" style="129" customWidth="1"/>
    <col min="6668" max="6669" width="8.42578125" style="129" customWidth="1"/>
    <col min="6670" max="6670" width="8.5703125" style="129" customWidth="1"/>
    <col min="6671" max="6671" width="8.28515625" style="129" customWidth="1"/>
    <col min="6672" max="6672" width="8.5703125" style="129" customWidth="1"/>
    <col min="6673" max="6673" width="8.7109375" style="129" customWidth="1"/>
    <col min="6674" max="6674" width="1.140625" style="129" customWidth="1"/>
    <col min="6675" max="6676" width="8.28515625" style="129" customWidth="1"/>
    <col min="6677" max="6677" width="6.5703125" style="129" customWidth="1"/>
    <col min="6678" max="6678" width="2.28515625" style="129" customWidth="1"/>
    <col min="6679" max="6679" width="6.7109375" style="129" customWidth="1"/>
    <col min="6680" max="6680" width="1.85546875" style="129" customWidth="1"/>
    <col min="6681" max="6681" width="1.7109375" style="129" customWidth="1"/>
    <col min="6682" max="6682" width="3.28515625" style="129" customWidth="1"/>
    <col min="6683" max="6683" width="1.28515625" style="129" customWidth="1"/>
    <col min="6684" max="6684" width="3" style="129" customWidth="1"/>
    <col min="6685" max="6685" width="1.5703125" style="129" customWidth="1"/>
    <col min="6686" max="6912" width="6.85546875" style="129" customWidth="1"/>
    <col min="6913" max="6913" width="2.28515625" style="129" customWidth="1"/>
    <col min="6914" max="6914" width="3.42578125" style="129" customWidth="1"/>
    <col min="6915" max="6915" width="4.5703125" style="129" customWidth="1"/>
    <col min="6916" max="6916" width="1.140625" style="129" customWidth="1"/>
    <col min="6917" max="6918" width="1.7109375" style="129" customWidth="1"/>
    <col min="6919" max="6919" width="6.85546875" style="129" customWidth="1"/>
    <col min="6920" max="6920" width="8.85546875" style="129" customWidth="1"/>
    <col min="6921" max="6921" width="1.85546875" style="129" customWidth="1"/>
    <col min="6922" max="6922" width="8.7109375" style="129" customWidth="1"/>
    <col min="6923" max="6923" width="8.28515625" style="129" customWidth="1"/>
    <col min="6924" max="6925" width="8.42578125" style="129" customWidth="1"/>
    <col min="6926" max="6926" width="8.5703125" style="129" customWidth="1"/>
    <col min="6927" max="6927" width="8.28515625" style="129" customWidth="1"/>
    <col min="6928" max="6928" width="8.5703125" style="129" customWidth="1"/>
    <col min="6929" max="6929" width="8.7109375" style="129" customWidth="1"/>
    <col min="6930" max="6930" width="1.140625" style="129" customWidth="1"/>
    <col min="6931" max="6932" width="8.28515625" style="129" customWidth="1"/>
    <col min="6933" max="6933" width="6.5703125" style="129" customWidth="1"/>
    <col min="6934" max="6934" width="2.28515625" style="129" customWidth="1"/>
    <col min="6935" max="6935" width="6.7109375" style="129" customWidth="1"/>
    <col min="6936" max="6936" width="1.85546875" style="129" customWidth="1"/>
    <col min="6937" max="6937" width="1.7109375" style="129" customWidth="1"/>
    <col min="6938" max="6938" width="3.28515625" style="129" customWidth="1"/>
    <col min="6939" max="6939" width="1.28515625" style="129" customWidth="1"/>
    <col min="6940" max="6940" width="3" style="129" customWidth="1"/>
    <col min="6941" max="6941" width="1.5703125" style="129" customWidth="1"/>
    <col min="6942" max="7168" width="6.85546875" style="129" customWidth="1"/>
    <col min="7169" max="7169" width="2.28515625" style="129" customWidth="1"/>
    <col min="7170" max="7170" width="3.42578125" style="129" customWidth="1"/>
    <col min="7171" max="7171" width="4.5703125" style="129" customWidth="1"/>
    <col min="7172" max="7172" width="1.140625" style="129" customWidth="1"/>
    <col min="7173" max="7174" width="1.7109375" style="129" customWidth="1"/>
    <col min="7175" max="7175" width="6.85546875" style="129" customWidth="1"/>
    <col min="7176" max="7176" width="8.85546875" style="129" customWidth="1"/>
    <col min="7177" max="7177" width="1.85546875" style="129" customWidth="1"/>
    <col min="7178" max="7178" width="8.7109375" style="129" customWidth="1"/>
    <col min="7179" max="7179" width="8.28515625" style="129" customWidth="1"/>
    <col min="7180" max="7181" width="8.42578125" style="129" customWidth="1"/>
    <col min="7182" max="7182" width="8.5703125" style="129" customWidth="1"/>
    <col min="7183" max="7183" width="8.28515625" style="129" customWidth="1"/>
    <col min="7184" max="7184" width="8.5703125" style="129" customWidth="1"/>
    <col min="7185" max="7185" width="8.7109375" style="129" customWidth="1"/>
    <col min="7186" max="7186" width="1.140625" style="129" customWidth="1"/>
    <col min="7187" max="7188" width="8.28515625" style="129" customWidth="1"/>
    <col min="7189" max="7189" width="6.5703125" style="129" customWidth="1"/>
    <col min="7190" max="7190" width="2.28515625" style="129" customWidth="1"/>
    <col min="7191" max="7191" width="6.7109375" style="129" customWidth="1"/>
    <col min="7192" max="7192" width="1.85546875" style="129" customWidth="1"/>
    <col min="7193" max="7193" width="1.7109375" style="129" customWidth="1"/>
    <col min="7194" max="7194" width="3.28515625" style="129" customWidth="1"/>
    <col min="7195" max="7195" width="1.28515625" style="129" customWidth="1"/>
    <col min="7196" max="7196" width="3" style="129" customWidth="1"/>
    <col min="7197" max="7197" width="1.5703125" style="129" customWidth="1"/>
    <col min="7198" max="7424" width="6.85546875" style="129" customWidth="1"/>
    <col min="7425" max="7425" width="2.28515625" style="129" customWidth="1"/>
    <col min="7426" max="7426" width="3.42578125" style="129" customWidth="1"/>
    <col min="7427" max="7427" width="4.5703125" style="129" customWidth="1"/>
    <col min="7428" max="7428" width="1.140625" style="129" customWidth="1"/>
    <col min="7429" max="7430" width="1.7109375" style="129" customWidth="1"/>
    <col min="7431" max="7431" width="6.85546875" style="129" customWidth="1"/>
    <col min="7432" max="7432" width="8.85546875" style="129" customWidth="1"/>
    <col min="7433" max="7433" width="1.85546875" style="129" customWidth="1"/>
    <col min="7434" max="7434" width="8.7109375" style="129" customWidth="1"/>
    <col min="7435" max="7435" width="8.28515625" style="129" customWidth="1"/>
    <col min="7436" max="7437" width="8.42578125" style="129" customWidth="1"/>
    <col min="7438" max="7438" width="8.5703125" style="129" customWidth="1"/>
    <col min="7439" max="7439" width="8.28515625" style="129" customWidth="1"/>
    <col min="7440" max="7440" width="8.5703125" style="129" customWidth="1"/>
    <col min="7441" max="7441" width="8.7109375" style="129" customWidth="1"/>
    <col min="7442" max="7442" width="1.140625" style="129" customWidth="1"/>
    <col min="7443" max="7444" width="8.28515625" style="129" customWidth="1"/>
    <col min="7445" max="7445" width="6.5703125" style="129" customWidth="1"/>
    <col min="7446" max="7446" width="2.28515625" style="129" customWidth="1"/>
    <col min="7447" max="7447" width="6.7109375" style="129" customWidth="1"/>
    <col min="7448" max="7448" width="1.85546875" style="129" customWidth="1"/>
    <col min="7449" max="7449" width="1.7109375" style="129" customWidth="1"/>
    <col min="7450" max="7450" width="3.28515625" style="129" customWidth="1"/>
    <col min="7451" max="7451" width="1.28515625" style="129" customWidth="1"/>
    <col min="7452" max="7452" width="3" style="129" customWidth="1"/>
    <col min="7453" max="7453" width="1.5703125" style="129" customWidth="1"/>
    <col min="7454" max="7680" width="6.85546875" style="129" customWidth="1"/>
    <col min="7681" max="7681" width="2.28515625" style="129" customWidth="1"/>
    <col min="7682" max="7682" width="3.42578125" style="129" customWidth="1"/>
    <col min="7683" max="7683" width="4.5703125" style="129" customWidth="1"/>
    <col min="7684" max="7684" width="1.140625" style="129" customWidth="1"/>
    <col min="7685" max="7686" width="1.7109375" style="129" customWidth="1"/>
    <col min="7687" max="7687" width="6.85546875" style="129" customWidth="1"/>
    <col min="7688" max="7688" width="8.85546875" style="129" customWidth="1"/>
    <col min="7689" max="7689" width="1.85546875" style="129" customWidth="1"/>
    <col min="7690" max="7690" width="8.7109375" style="129" customWidth="1"/>
    <col min="7691" max="7691" width="8.28515625" style="129" customWidth="1"/>
    <col min="7692" max="7693" width="8.42578125" style="129" customWidth="1"/>
    <col min="7694" max="7694" width="8.5703125" style="129" customWidth="1"/>
    <col min="7695" max="7695" width="8.28515625" style="129" customWidth="1"/>
    <col min="7696" max="7696" width="8.5703125" style="129" customWidth="1"/>
    <col min="7697" max="7697" width="8.7109375" style="129" customWidth="1"/>
    <col min="7698" max="7698" width="1.140625" style="129" customWidth="1"/>
    <col min="7699" max="7700" width="8.28515625" style="129" customWidth="1"/>
    <col min="7701" max="7701" width="6.5703125" style="129" customWidth="1"/>
    <col min="7702" max="7702" width="2.28515625" style="129" customWidth="1"/>
    <col min="7703" max="7703" width="6.7109375" style="129" customWidth="1"/>
    <col min="7704" max="7704" width="1.85546875" style="129" customWidth="1"/>
    <col min="7705" max="7705" width="1.7109375" style="129" customWidth="1"/>
    <col min="7706" max="7706" width="3.28515625" style="129" customWidth="1"/>
    <col min="7707" max="7707" width="1.28515625" style="129" customWidth="1"/>
    <col min="7708" max="7708" width="3" style="129" customWidth="1"/>
    <col min="7709" max="7709" width="1.5703125" style="129" customWidth="1"/>
    <col min="7710" max="7936" width="6.85546875" style="129" customWidth="1"/>
    <col min="7937" max="7937" width="2.28515625" style="129" customWidth="1"/>
    <col min="7938" max="7938" width="3.42578125" style="129" customWidth="1"/>
    <col min="7939" max="7939" width="4.5703125" style="129" customWidth="1"/>
    <col min="7940" max="7940" width="1.140625" style="129" customWidth="1"/>
    <col min="7941" max="7942" width="1.7109375" style="129" customWidth="1"/>
    <col min="7943" max="7943" width="6.85546875" style="129" customWidth="1"/>
    <col min="7944" max="7944" width="8.85546875" style="129" customWidth="1"/>
    <col min="7945" max="7945" width="1.85546875" style="129" customWidth="1"/>
    <col min="7946" max="7946" width="8.7109375" style="129" customWidth="1"/>
    <col min="7947" max="7947" width="8.28515625" style="129" customWidth="1"/>
    <col min="7948" max="7949" width="8.42578125" style="129" customWidth="1"/>
    <col min="7950" max="7950" width="8.5703125" style="129" customWidth="1"/>
    <col min="7951" max="7951" width="8.28515625" style="129" customWidth="1"/>
    <col min="7952" max="7952" width="8.5703125" style="129" customWidth="1"/>
    <col min="7953" max="7953" width="8.7109375" style="129" customWidth="1"/>
    <col min="7954" max="7954" width="1.140625" style="129" customWidth="1"/>
    <col min="7955" max="7956" width="8.28515625" style="129" customWidth="1"/>
    <col min="7957" max="7957" width="6.5703125" style="129" customWidth="1"/>
    <col min="7958" max="7958" width="2.28515625" style="129" customWidth="1"/>
    <col min="7959" max="7959" width="6.7109375" style="129" customWidth="1"/>
    <col min="7960" max="7960" width="1.85546875" style="129" customWidth="1"/>
    <col min="7961" max="7961" width="1.7109375" style="129" customWidth="1"/>
    <col min="7962" max="7962" width="3.28515625" style="129" customWidth="1"/>
    <col min="7963" max="7963" width="1.28515625" style="129" customWidth="1"/>
    <col min="7964" max="7964" width="3" style="129" customWidth="1"/>
    <col min="7965" max="7965" width="1.5703125" style="129" customWidth="1"/>
    <col min="7966" max="8192" width="6.85546875" style="129" customWidth="1"/>
    <col min="8193" max="8193" width="2.28515625" style="129" customWidth="1"/>
    <col min="8194" max="8194" width="3.42578125" style="129" customWidth="1"/>
    <col min="8195" max="8195" width="4.5703125" style="129" customWidth="1"/>
    <col min="8196" max="8196" width="1.140625" style="129" customWidth="1"/>
    <col min="8197" max="8198" width="1.7109375" style="129" customWidth="1"/>
    <col min="8199" max="8199" width="6.85546875" style="129" customWidth="1"/>
    <col min="8200" max="8200" width="8.85546875" style="129" customWidth="1"/>
    <col min="8201" max="8201" width="1.85546875" style="129" customWidth="1"/>
    <col min="8202" max="8202" width="8.7109375" style="129" customWidth="1"/>
    <col min="8203" max="8203" width="8.28515625" style="129" customWidth="1"/>
    <col min="8204" max="8205" width="8.42578125" style="129" customWidth="1"/>
    <col min="8206" max="8206" width="8.5703125" style="129" customWidth="1"/>
    <col min="8207" max="8207" width="8.28515625" style="129" customWidth="1"/>
    <col min="8208" max="8208" width="8.5703125" style="129" customWidth="1"/>
    <col min="8209" max="8209" width="8.7109375" style="129" customWidth="1"/>
    <col min="8210" max="8210" width="1.140625" style="129" customWidth="1"/>
    <col min="8211" max="8212" width="8.28515625" style="129" customWidth="1"/>
    <col min="8213" max="8213" width="6.5703125" style="129" customWidth="1"/>
    <col min="8214" max="8214" width="2.28515625" style="129" customWidth="1"/>
    <col min="8215" max="8215" width="6.7109375" style="129" customWidth="1"/>
    <col min="8216" max="8216" width="1.85546875" style="129" customWidth="1"/>
    <col min="8217" max="8217" width="1.7109375" style="129" customWidth="1"/>
    <col min="8218" max="8218" width="3.28515625" style="129" customWidth="1"/>
    <col min="8219" max="8219" width="1.28515625" style="129" customWidth="1"/>
    <col min="8220" max="8220" width="3" style="129" customWidth="1"/>
    <col min="8221" max="8221" width="1.5703125" style="129" customWidth="1"/>
    <col min="8222" max="8448" width="6.85546875" style="129" customWidth="1"/>
    <col min="8449" max="8449" width="2.28515625" style="129" customWidth="1"/>
    <col min="8450" max="8450" width="3.42578125" style="129" customWidth="1"/>
    <col min="8451" max="8451" width="4.5703125" style="129" customWidth="1"/>
    <col min="8452" max="8452" width="1.140625" style="129" customWidth="1"/>
    <col min="8453" max="8454" width="1.7109375" style="129" customWidth="1"/>
    <col min="8455" max="8455" width="6.85546875" style="129" customWidth="1"/>
    <col min="8456" max="8456" width="8.85546875" style="129" customWidth="1"/>
    <col min="8457" max="8457" width="1.85546875" style="129" customWidth="1"/>
    <col min="8458" max="8458" width="8.7109375" style="129" customWidth="1"/>
    <col min="8459" max="8459" width="8.28515625" style="129" customWidth="1"/>
    <col min="8460" max="8461" width="8.42578125" style="129" customWidth="1"/>
    <col min="8462" max="8462" width="8.5703125" style="129" customWidth="1"/>
    <col min="8463" max="8463" width="8.28515625" style="129" customWidth="1"/>
    <col min="8464" max="8464" width="8.5703125" style="129" customWidth="1"/>
    <col min="8465" max="8465" width="8.7109375" style="129" customWidth="1"/>
    <col min="8466" max="8466" width="1.140625" style="129" customWidth="1"/>
    <col min="8467" max="8468" width="8.28515625" style="129" customWidth="1"/>
    <col min="8469" max="8469" width="6.5703125" style="129" customWidth="1"/>
    <col min="8470" max="8470" width="2.28515625" style="129" customWidth="1"/>
    <col min="8471" max="8471" width="6.7109375" style="129" customWidth="1"/>
    <col min="8472" max="8472" width="1.85546875" style="129" customWidth="1"/>
    <col min="8473" max="8473" width="1.7109375" style="129" customWidth="1"/>
    <col min="8474" max="8474" width="3.28515625" style="129" customWidth="1"/>
    <col min="8475" max="8475" width="1.28515625" style="129" customWidth="1"/>
    <col min="8476" max="8476" width="3" style="129" customWidth="1"/>
    <col min="8477" max="8477" width="1.5703125" style="129" customWidth="1"/>
    <col min="8478" max="8704" width="6.85546875" style="129" customWidth="1"/>
    <col min="8705" max="8705" width="2.28515625" style="129" customWidth="1"/>
    <col min="8706" max="8706" width="3.42578125" style="129" customWidth="1"/>
    <col min="8707" max="8707" width="4.5703125" style="129" customWidth="1"/>
    <col min="8708" max="8708" width="1.140625" style="129" customWidth="1"/>
    <col min="8709" max="8710" width="1.7109375" style="129" customWidth="1"/>
    <col min="8711" max="8711" width="6.85546875" style="129" customWidth="1"/>
    <col min="8712" max="8712" width="8.85546875" style="129" customWidth="1"/>
    <col min="8713" max="8713" width="1.85546875" style="129" customWidth="1"/>
    <col min="8714" max="8714" width="8.7109375" style="129" customWidth="1"/>
    <col min="8715" max="8715" width="8.28515625" style="129" customWidth="1"/>
    <col min="8716" max="8717" width="8.42578125" style="129" customWidth="1"/>
    <col min="8718" max="8718" width="8.5703125" style="129" customWidth="1"/>
    <col min="8719" max="8719" width="8.28515625" style="129" customWidth="1"/>
    <col min="8720" max="8720" width="8.5703125" style="129" customWidth="1"/>
    <col min="8721" max="8721" width="8.7109375" style="129" customWidth="1"/>
    <col min="8722" max="8722" width="1.140625" style="129" customWidth="1"/>
    <col min="8723" max="8724" width="8.28515625" style="129" customWidth="1"/>
    <col min="8725" max="8725" width="6.5703125" style="129" customWidth="1"/>
    <col min="8726" max="8726" width="2.28515625" style="129" customWidth="1"/>
    <col min="8727" max="8727" width="6.7109375" style="129" customWidth="1"/>
    <col min="8728" max="8728" width="1.85546875" style="129" customWidth="1"/>
    <col min="8729" max="8729" width="1.7109375" style="129" customWidth="1"/>
    <col min="8730" max="8730" width="3.28515625" style="129" customWidth="1"/>
    <col min="8731" max="8731" width="1.28515625" style="129" customWidth="1"/>
    <col min="8732" max="8732" width="3" style="129" customWidth="1"/>
    <col min="8733" max="8733" width="1.5703125" style="129" customWidth="1"/>
    <col min="8734" max="8960" width="6.85546875" style="129" customWidth="1"/>
    <col min="8961" max="8961" width="2.28515625" style="129" customWidth="1"/>
    <col min="8962" max="8962" width="3.42578125" style="129" customWidth="1"/>
    <col min="8963" max="8963" width="4.5703125" style="129" customWidth="1"/>
    <col min="8964" max="8964" width="1.140625" style="129" customWidth="1"/>
    <col min="8965" max="8966" width="1.7109375" style="129" customWidth="1"/>
    <col min="8967" max="8967" width="6.85546875" style="129" customWidth="1"/>
    <col min="8968" max="8968" width="8.85546875" style="129" customWidth="1"/>
    <col min="8969" max="8969" width="1.85546875" style="129" customWidth="1"/>
    <col min="8970" max="8970" width="8.7109375" style="129" customWidth="1"/>
    <col min="8971" max="8971" width="8.28515625" style="129" customWidth="1"/>
    <col min="8972" max="8973" width="8.42578125" style="129" customWidth="1"/>
    <col min="8974" max="8974" width="8.5703125" style="129" customWidth="1"/>
    <col min="8975" max="8975" width="8.28515625" style="129" customWidth="1"/>
    <col min="8976" max="8976" width="8.5703125" style="129" customWidth="1"/>
    <col min="8977" max="8977" width="8.7109375" style="129" customWidth="1"/>
    <col min="8978" max="8978" width="1.140625" style="129" customWidth="1"/>
    <col min="8979" max="8980" width="8.28515625" style="129" customWidth="1"/>
    <col min="8981" max="8981" width="6.5703125" style="129" customWidth="1"/>
    <col min="8982" max="8982" width="2.28515625" style="129" customWidth="1"/>
    <col min="8983" max="8983" width="6.7109375" style="129" customWidth="1"/>
    <col min="8984" max="8984" width="1.85546875" style="129" customWidth="1"/>
    <col min="8985" max="8985" width="1.7109375" style="129" customWidth="1"/>
    <col min="8986" max="8986" width="3.28515625" style="129" customWidth="1"/>
    <col min="8987" max="8987" width="1.28515625" style="129" customWidth="1"/>
    <col min="8988" max="8988" width="3" style="129" customWidth="1"/>
    <col min="8989" max="8989" width="1.5703125" style="129" customWidth="1"/>
    <col min="8990" max="9216" width="6.85546875" style="129" customWidth="1"/>
    <col min="9217" max="9217" width="2.28515625" style="129" customWidth="1"/>
    <col min="9218" max="9218" width="3.42578125" style="129" customWidth="1"/>
    <col min="9219" max="9219" width="4.5703125" style="129" customWidth="1"/>
    <col min="9220" max="9220" width="1.140625" style="129" customWidth="1"/>
    <col min="9221" max="9222" width="1.7109375" style="129" customWidth="1"/>
    <col min="9223" max="9223" width="6.85546875" style="129" customWidth="1"/>
    <col min="9224" max="9224" width="8.85546875" style="129" customWidth="1"/>
    <col min="9225" max="9225" width="1.85546875" style="129" customWidth="1"/>
    <col min="9226" max="9226" width="8.7109375" style="129" customWidth="1"/>
    <col min="9227" max="9227" width="8.28515625" style="129" customWidth="1"/>
    <col min="9228" max="9229" width="8.42578125" style="129" customWidth="1"/>
    <col min="9230" max="9230" width="8.5703125" style="129" customWidth="1"/>
    <col min="9231" max="9231" width="8.28515625" style="129" customWidth="1"/>
    <col min="9232" max="9232" width="8.5703125" style="129" customWidth="1"/>
    <col min="9233" max="9233" width="8.7109375" style="129" customWidth="1"/>
    <col min="9234" max="9234" width="1.140625" style="129" customWidth="1"/>
    <col min="9235" max="9236" width="8.28515625" style="129" customWidth="1"/>
    <col min="9237" max="9237" width="6.5703125" style="129" customWidth="1"/>
    <col min="9238" max="9238" width="2.28515625" style="129" customWidth="1"/>
    <col min="9239" max="9239" width="6.7109375" style="129" customWidth="1"/>
    <col min="9240" max="9240" width="1.85546875" style="129" customWidth="1"/>
    <col min="9241" max="9241" width="1.7109375" style="129" customWidth="1"/>
    <col min="9242" max="9242" width="3.28515625" style="129" customWidth="1"/>
    <col min="9243" max="9243" width="1.28515625" style="129" customWidth="1"/>
    <col min="9244" max="9244" width="3" style="129" customWidth="1"/>
    <col min="9245" max="9245" width="1.5703125" style="129" customWidth="1"/>
    <col min="9246" max="9472" width="6.85546875" style="129" customWidth="1"/>
    <col min="9473" max="9473" width="2.28515625" style="129" customWidth="1"/>
    <col min="9474" max="9474" width="3.42578125" style="129" customWidth="1"/>
    <col min="9475" max="9475" width="4.5703125" style="129" customWidth="1"/>
    <col min="9476" max="9476" width="1.140625" style="129" customWidth="1"/>
    <col min="9477" max="9478" width="1.7109375" style="129" customWidth="1"/>
    <col min="9479" max="9479" width="6.85546875" style="129" customWidth="1"/>
    <col min="9480" max="9480" width="8.85546875" style="129" customWidth="1"/>
    <col min="9481" max="9481" width="1.85546875" style="129" customWidth="1"/>
    <col min="9482" max="9482" width="8.7109375" style="129" customWidth="1"/>
    <col min="9483" max="9483" width="8.28515625" style="129" customWidth="1"/>
    <col min="9484" max="9485" width="8.42578125" style="129" customWidth="1"/>
    <col min="9486" max="9486" width="8.5703125" style="129" customWidth="1"/>
    <col min="9487" max="9487" width="8.28515625" style="129" customWidth="1"/>
    <col min="9488" max="9488" width="8.5703125" style="129" customWidth="1"/>
    <col min="9489" max="9489" width="8.7109375" style="129" customWidth="1"/>
    <col min="9490" max="9490" width="1.140625" style="129" customWidth="1"/>
    <col min="9491" max="9492" width="8.28515625" style="129" customWidth="1"/>
    <col min="9493" max="9493" width="6.5703125" style="129" customWidth="1"/>
    <col min="9494" max="9494" width="2.28515625" style="129" customWidth="1"/>
    <col min="9495" max="9495" width="6.7109375" style="129" customWidth="1"/>
    <col min="9496" max="9496" width="1.85546875" style="129" customWidth="1"/>
    <col min="9497" max="9497" width="1.7109375" style="129" customWidth="1"/>
    <col min="9498" max="9498" width="3.28515625" style="129" customWidth="1"/>
    <col min="9499" max="9499" width="1.28515625" style="129" customWidth="1"/>
    <col min="9500" max="9500" width="3" style="129" customWidth="1"/>
    <col min="9501" max="9501" width="1.5703125" style="129" customWidth="1"/>
    <col min="9502" max="9728" width="6.85546875" style="129" customWidth="1"/>
    <col min="9729" max="9729" width="2.28515625" style="129" customWidth="1"/>
    <col min="9730" max="9730" width="3.42578125" style="129" customWidth="1"/>
    <col min="9731" max="9731" width="4.5703125" style="129" customWidth="1"/>
    <col min="9732" max="9732" width="1.140625" style="129" customWidth="1"/>
    <col min="9733" max="9734" width="1.7109375" style="129" customWidth="1"/>
    <col min="9735" max="9735" width="6.85546875" style="129" customWidth="1"/>
    <col min="9736" max="9736" width="8.85546875" style="129" customWidth="1"/>
    <col min="9737" max="9737" width="1.85546875" style="129" customWidth="1"/>
    <col min="9738" max="9738" width="8.7109375" style="129" customWidth="1"/>
    <col min="9739" max="9739" width="8.28515625" style="129" customWidth="1"/>
    <col min="9740" max="9741" width="8.42578125" style="129" customWidth="1"/>
    <col min="9742" max="9742" width="8.5703125" style="129" customWidth="1"/>
    <col min="9743" max="9743" width="8.28515625" style="129" customWidth="1"/>
    <col min="9744" max="9744" width="8.5703125" style="129" customWidth="1"/>
    <col min="9745" max="9745" width="8.7109375" style="129" customWidth="1"/>
    <col min="9746" max="9746" width="1.140625" style="129" customWidth="1"/>
    <col min="9747" max="9748" width="8.28515625" style="129" customWidth="1"/>
    <col min="9749" max="9749" width="6.5703125" style="129" customWidth="1"/>
    <col min="9750" max="9750" width="2.28515625" style="129" customWidth="1"/>
    <col min="9751" max="9751" width="6.7109375" style="129" customWidth="1"/>
    <col min="9752" max="9752" width="1.85546875" style="129" customWidth="1"/>
    <col min="9753" max="9753" width="1.7109375" style="129" customWidth="1"/>
    <col min="9754" max="9754" width="3.28515625" style="129" customWidth="1"/>
    <col min="9755" max="9755" width="1.28515625" style="129" customWidth="1"/>
    <col min="9756" max="9756" width="3" style="129" customWidth="1"/>
    <col min="9757" max="9757" width="1.5703125" style="129" customWidth="1"/>
    <col min="9758" max="9984" width="6.85546875" style="129" customWidth="1"/>
    <col min="9985" max="9985" width="2.28515625" style="129" customWidth="1"/>
    <col min="9986" max="9986" width="3.42578125" style="129" customWidth="1"/>
    <col min="9987" max="9987" width="4.5703125" style="129" customWidth="1"/>
    <col min="9988" max="9988" width="1.140625" style="129" customWidth="1"/>
    <col min="9989" max="9990" width="1.7109375" style="129" customWidth="1"/>
    <col min="9991" max="9991" width="6.85546875" style="129" customWidth="1"/>
    <col min="9992" max="9992" width="8.85546875" style="129" customWidth="1"/>
    <col min="9993" max="9993" width="1.85546875" style="129" customWidth="1"/>
    <col min="9994" max="9994" width="8.7109375" style="129" customWidth="1"/>
    <col min="9995" max="9995" width="8.28515625" style="129" customWidth="1"/>
    <col min="9996" max="9997" width="8.42578125" style="129" customWidth="1"/>
    <col min="9998" max="9998" width="8.5703125" style="129" customWidth="1"/>
    <col min="9999" max="9999" width="8.28515625" style="129" customWidth="1"/>
    <col min="10000" max="10000" width="8.5703125" style="129" customWidth="1"/>
    <col min="10001" max="10001" width="8.7109375" style="129" customWidth="1"/>
    <col min="10002" max="10002" width="1.140625" style="129" customWidth="1"/>
    <col min="10003" max="10004" width="8.28515625" style="129" customWidth="1"/>
    <col min="10005" max="10005" width="6.5703125" style="129" customWidth="1"/>
    <col min="10006" max="10006" width="2.28515625" style="129" customWidth="1"/>
    <col min="10007" max="10007" width="6.7109375" style="129" customWidth="1"/>
    <col min="10008" max="10008" width="1.85546875" style="129" customWidth="1"/>
    <col min="10009" max="10009" width="1.7109375" style="129" customWidth="1"/>
    <col min="10010" max="10010" width="3.28515625" style="129" customWidth="1"/>
    <col min="10011" max="10011" width="1.28515625" style="129" customWidth="1"/>
    <col min="10012" max="10012" width="3" style="129" customWidth="1"/>
    <col min="10013" max="10013" width="1.5703125" style="129" customWidth="1"/>
    <col min="10014" max="10240" width="6.85546875" style="129" customWidth="1"/>
    <col min="10241" max="10241" width="2.28515625" style="129" customWidth="1"/>
    <col min="10242" max="10242" width="3.42578125" style="129" customWidth="1"/>
    <col min="10243" max="10243" width="4.5703125" style="129" customWidth="1"/>
    <col min="10244" max="10244" width="1.140625" style="129" customWidth="1"/>
    <col min="10245" max="10246" width="1.7109375" style="129" customWidth="1"/>
    <col min="10247" max="10247" width="6.85546875" style="129" customWidth="1"/>
    <col min="10248" max="10248" width="8.85546875" style="129" customWidth="1"/>
    <col min="10249" max="10249" width="1.85546875" style="129" customWidth="1"/>
    <col min="10250" max="10250" width="8.7109375" style="129" customWidth="1"/>
    <col min="10251" max="10251" width="8.28515625" style="129" customWidth="1"/>
    <col min="10252" max="10253" width="8.42578125" style="129" customWidth="1"/>
    <col min="10254" max="10254" width="8.5703125" style="129" customWidth="1"/>
    <col min="10255" max="10255" width="8.28515625" style="129" customWidth="1"/>
    <col min="10256" max="10256" width="8.5703125" style="129" customWidth="1"/>
    <col min="10257" max="10257" width="8.7109375" style="129" customWidth="1"/>
    <col min="10258" max="10258" width="1.140625" style="129" customWidth="1"/>
    <col min="10259" max="10260" width="8.28515625" style="129" customWidth="1"/>
    <col min="10261" max="10261" width="6.5703125" style="129" customWidth="1"/>
    <col min="10262" max="10262" width="2.28515625" style="129" customWidth="1"/>
    <col min="10263" max="10263" width="6.7109375" style="129" customWidth="1"/>
    <col min="10264" max="10264" width="1.85546875" style="129" customWidth="1"/>
    <col min="10265" max="10265" width="1.7109375" style="129" customWidth="1"/>
    <col min="10266" max="10266" width="3.28515625" style="129" customWidth="1"/>
    <col min="10267" max="10267" width="1.28515625" style="129" customWidth="1"/>
    <col min="10268" max="10268" width="3" style="129" customWidth="1"/>
    <col min="10269" max="10269" width="1.5703125" style="129" customWidth="1"/>
    <col min="10270" max="10496" width="6.85546875" style="129" customWidth="1"/>
    <col min="10497" max="10497" width="2.28515625" style="129" customWidth="1"/>
    <col min="10498" max="10498" width="3.42578125" style="129" customWidth="1"/>
    <col min="10499" max="10499" width="4.5703125" style="129" customWidth="1"/>
    <col min="10500" max="10500" width="1.140625" style="129" customWidth="1"/>
    <col min="10501" max="10502" width="1.7109375" style="129" customWidth="1"/>
    <col min="10503" max="10503" width="6.85546875" style="129" customWidth="1"/>
    <col min="10504" max="10504" width="8.85546875" style="129" customWidth="1"/>
    <col min="10505" max="10505" width="1.85546875" style="129" customWidth="1"/>
    <col min="10506" max="10506" width="8.7109375" style="129" customWidth="1"/>
    <col min="10507" max="10507" width="8.28515625" style="129" customWidth="1"/>
    <col min="10508" max="10509" width="8.42578125" style="129" customWidth="1"/>
    <col min="10510" max="10510" width="8.5703125" style="129" customWidth="1"/>
    <col min="10511" max="10511" width="8.28515625" style="129" customWidth="1"/>
    <col min="10512" max="10512" width="8.5703125" style="129" customWidth="1"/>
    <col min="10513" max="10513" width="8.7109375" style="129" customWidth="1"/>
    <col min="10514" max="10514" width="1.140625" style="129" customWidth="1"/>
    <col min="10515" max="10516" width="8.28515625" style="129" customWidth="1"/>
    <col min="10517" max="10517" width="6.5703125" style="129" customWidth="1"/>
    <col min="10518" max="10518" width="2.28515625" style="129" customWidth="1"/>
    <col min="10519" max="10519" width="6.7109375" style="129" customWidth="1"/>
    <col min="10520" max="10520" width="1.85546875" style="129" customWidth="1"/>
    <col min="10521" max="10521" width="1.7109375" style="129" customWidth="1"/>
    <col min="10522" max="10522" width="3.28515625" style="129" customWidth="1"/>
    <col min="10523" max="10523" width="1.28515625" style="129" customWidth="1"/>
    <col min="10524" max="10524" width="3" style="129" customWidth="1"/>
    <col min="10525" max="10525" width="1.5703125" style="129" customWidth="1"/>
    <col min="10526" max="10752" width="6.85546875" style="129" customWidth="1"/>
    <col min="10753" max="10753" width="2.28515625" style="129" customWidth="1"/>
    <col min="10754" max="10754" width="3.42578125" style="129" customWidth="1"/>
    <col min="10755" max="10755" width="4.5703125" style="129" customWidth="1"/>
    <col min="10756" max="10756" width="1.140625" style="129" customWidth="1"/>
    <col min="10757" max="10758" width="1.7109375" style="129" customWidth="1"/>
    <col min="10759" max="10759" width="6.85546875" style="129" customWidth="1"/>
    <col min="10760" max="10760" width="8.85546875" style="129" customWidth="1"/>
    <col min="10761" max="10761" width="1.85546875" style="129" customWidth="1"/>
    <col min="10762" max="10762" width="8.7109375" style="129" customWidth="1"/>
    <col min="10763" max="10763" width="8.28515625" style="129" customWidth="1"/>
    <col min="10764" max="10765" width="8.42578125" style="129" customWidth="1"/>
    <col min="10766" max="10766" width="8.5703125" style="129" customWidth="1"/>
    <col min="10767" max="10767" width="8.28515625" style="129" customWidth="1"/>
    <col min="10768" max="10768" width="8.5703125" style="129" customWidth="1"/>
    <col min="10769" max="10769" width="8.7109375" style="129" customWidth="1"/>
    <col min="10770" max="10770" width="1.140625" style="129" customWidth="1"/>
    <col min="10771" max="10772" width="8.28515625" style="129" customWidth="1"/>
    <col min="10773" max="10773" width="6.5703125" style="129" customWidth="1"/>
    <col min="10774" max="10774" width="2.28515625" style="129" customWidth="1"/>
    <col min="10775" max="10775" width="6.7109375" style="129" customWidth="1"/>
    <col min="10776" max="10776" width="1.85546875" style="129" customWidth="1"/>
    <col min="10777" max="10777" width="1.7109375" style="129" customWidth="1"/>
    <col min="10778" max="10778" width="3.28515625" style="129" customWidth="1"/>
    <col min="10779" max="10779" width="1.28515625" style="129" customWidth="1"/>
    <col min="10780" max="10780" width="3" style="129" customWidth="1"/>
    <col min="10781" max="10781" width="1.5703125" style="129" customWidth="1"/>
    <col min="10782" max="11008" width="6.85546875" style="129" customWidth="1"/>
    <col min="11009" max="11009" width="2.28515625" style="129" customWidth="1"/>
    <col min="11010" max="11010" width="3.42578125" style="129" customWidth="1"/>
    <col min="11011" max="11011" width="4.5703125" style="129" customWidth="1"/>
    <col min="11012" max="11012" width="1.140625" style="129" customWidth="1"/>
    <col min="11013" max="11014" width="1.7109375" style="129" customWidth="1"/>
    <col min="11015" max="11015" width="6.85546875" style="129" customWidth="1"/>
    <col min="11016" max="11016" width="8.85546875" style="129" customWidth="1"/>
    <col min="11017" max="11017" width="1.85546875" style="129" customWidth="1"/>
    <col min="11018" max="11018" width="8.7109375" style="129" customWidth="1"/>
    <col min="11019" max="11019" width="8.28515625" style="129" customWidth="1"/>
    <col min="11020" max="11021" width="8.42578125" style="129" customWidth="1"/>
    <col min="11022" max="11022" width="8.5703125" style="129" customWidth="1"/>
    <col min="11023" max="11023" width="8.28515625" style="129" customWidth="1"/>
    <col min="11024" max="11024" width="8.5703125" style="129" customWidth="1"/>
    <col min="11025" max="11025" width="8.7109375" style="129" customWidth="1"/>
    <col min="11026" max="11026" width="1.140625" style="129" customWidth="1"/>
    <col min="11027" max="11028" width="8.28515625" style="129" customWidth="1"/>
    <col min="11029" max="11029" width="6.5703125" style="129" customWidth="1"/>
    <col min="11030" max="11030" width="2.28515625" style="129" customWidth="1"/>
    <col min="11031" max="11031" width="6.7109375" style="129" customWidth="1"/>
    <col min="11032" max="11032" width="1.85546875" style="129" customWidth="1"/>
    <col min="11033" max="11033" width="1.7109375" style="129" customWidth="1"/>
    <col min="11034" max="11034" width="3.28515625" style="129" customWidth="1"/>
    <col min="11035" max="11035" width="1.28515625" style="129" customWidth="1"/>
    <col min="11036" max="11036" width="3" style="129" customWidth="1"/>
    <col min="11037" max="11037" width="1.5703125" style="129" customWidth="1"/>
    <col min="11038" max="11264" width="6.85546875" style="129" customWidth="1"/>
    <col min="11265" max="11265" width="2.28515625" style="129" customWidth="1"/>
    <col min="11266" max="11266" width="3.42578125" style="129" customWidth="1"/>
    <col min="11267" max="11267" width="4.5703125" style="129" customWidth="1"/>
    <col min="11268" max="11268" width="1.140625" style="129" customWidth="1"/>
    <col min="11269" max="11270" width="1.7109375" style="129" customWidth="1"/>
    <col min="11271" max="11271" width="6.85546875" style="129" customWidth="1"/>
    <col min="11272" max="11272" width="8.85546875" style="129" customWidth="1"/>
    <col min="11273" max="11273" width="1.85546875" style="129" customWidth="1"/>
    <col min="11274" max="11274" width="8.7109375" style="129" customWidth="1"/>
    <col min="11275" max="11275" width="8.28515625" style="129" customWidth="1"/>
    <col min="11276" max="11277" width="8.42578125" style="129" customWidth="1"/>
    <col min="11278" max="11278" width="8.5703125" style="129" customWidth="1"/>
    <col min="11279" max="11279" width="8.28515625" style="129" customWidth="1"/>
    <col min="11280" max="11280" width="8.5703125" style="129" customWidth="1"/>
    <col min="11281" max="11281" width="8.7109375" style="129" customWidth="1"/>
    <col min="11282" max="11282" width="1.140625" style="129" customWidth="1"/>
    <col min="11283" max="11284" width="8.28515625" style="129" customWidth="1"/>
    <col min="11285" max="11285" width="6.5703125" style="129" customWidth="1"/>
    <col min="11286" max="11286" width="2.28515625" style="129" customWidth="1"/>
    <col min="11287" max="11287" width="6.7109375" style="129" customWidth="1"/>
    <col min="11288" max="11288" width="1.85546875" style="129" customWidth="1"/>
    <col min="11289" max="11289" width="1.7109375" style="129" customWidth="1"/>
    <col min="11290" max="11290" width="3.28515625" style="129" customWidth="1"/>
    <col min="11291" max="11291" width="1.28515625" style="129" customWidth="1"/>
    <col min="11292" max="11292" width="3" style="129" customWidth="1"/>
    <col min="11293" max="11293" width="1.5703125" style="129" customWidth="1"/>
    <col min="11294" max="11520" width="6.85546875" style="129" customWidth="1"/>
    <col min="11521" max="11521" width="2.28515625" style="129" customWidth="1"/>
    <col min="11522" max="11522" width="3.42578125" style="129" customWidth="1"/>
    <col min="11523" max="11523" width="4.5703125" style="129" customWidth="1"/>
    <col min="11524" max="11524" width="1.140625" style="129" customWidth="1"/>
    <col min="11525" max="11526" width="1.7109375" style="129" customWidth="1"/>
    <col min="11527" max="11527" width="6.85546875" style="129" customWidth="1"/>
    <col min="11528" max="11528" width="8.85546875" style="129" customWidth="1"/>
    <col min="11529" max="11529" width="1.85546875" style="129" customWidth="1"/>
    <col min="11530" max="11530" width="8.7109375" style="129" customWidth="1"/>
    <col min="11531" max="11531" width="8.28515625" style="129" customWidth="1"/>
    <col min="11532" max="11533" width="8.42578125" style="129" customWidth="1"/>
    <col min="11534" max="11534" width="8.5703125" style="129" customWidth="1"/>
    <col min="11535" max="11535" width="8.28515625" style="129" customWidth="1"/>
    <col min="11536" max="11536" width="8.5703125" style="129" customWidth="1"/>
    <col min="11537" max="11537" width="8.7109375" style="129" customWidth="1"/>
    <col min="11538" max="11538" width="1.140625" style="129" customWidth="1"/>
    <col min="11539" max="11540" width="8.28515625" style="129" customWidth="1"/>
    <col min="11541" max="11541" width="6.5703125" style="129" customWidth="1"/>
    <col min="11542" max="11542" width="2.28515625" style="129" customWidth="1"/>
    <col min="11543" max="11543" width="6.7109375" style="129" customWidth="1"/>
    <col min="11544" max="11544" width="1.85546875" style="129" customWidth="1"/>
    <col min="11545" max="11545" width="1.7109375" style="129" customWidth="1"/>
    <col min="11546" max="11546" width="3.28515625" style="129" customWidth="1"/>
    <col min="11547" max="11547" width="1.28515625" style="129" customWidth="1"/>
    <col min="11548" max="11548" width="3" style="129" customWidth="1"/>
    <col min="11549" max="11549" width="1.5703125" style="129" customWidth="1"/>
    <col min="11550" max="11776" width="6.85546875" style="129" customWidth="1"/>
    <col min="11777" max="11777" width="2.28515625" style="129" customWidth="1"/>
    <col min="11778" max="11778" width="3.42578125" style="129" customWidth="1"/>
    <col min="11779" max="11779" width="4.5703125" style="129" customWidth="1"/>
    <col min="11780" max="11780" width="1.140625" style="129" customWidth="1"/>
    <col min="11781" max="11782" width="1.7109375" style="129" customWidth="1"/>
    <col min="11783" max="11783" width="6.85546875" style="129" customWidth="1"/>
    <col min="11784" max="11784" width="8.85546875" style="129" customWidth="1"/>
    <col min="11785" max="11785" width="1.85546875" style="129" customWidth="1"/>
    <col min="11786" max="11786" width="8.7109375" style="129" customWidth="1"/>
    <col min="11787" max="11787" width="8.28515625" style="129" customWidth="1"/>
    <col min="11788" max="11789" width="8.42578125" style="129" customWidth="1"/>
    <col min="11790" max="11790" width="8.5703125" style="129" customWidth="1"/>
    <col min="11791" max="11791" width="8.28515625" style="129" customWidth="1"/>
    <col min="11792" max="11792" width="8.5703125" style="129" customWidth="1"/>
    <col min="11793" max="11793" width="8.7109375" style="129" customWidth="1"/>
    <col min="11794" max="11794" width="1.140625" style="129" customWidth="1"/>
    <col min="11795" max="11796" width="8.28515625" style="129" customWidth="1"/>
    <col min="11797" max="11797" width="6.5703125" style="129" customWidth="1"/>
    <col min="11798" max="11798" width="2.28515625" style="129" customWidth="1"/>
    <col min="11799" max="11799" width="6.7109375" style="129" customWidth="1"/>
    <col min="11800" max="11800" width="1.85546875" style="129" customWidth="1"/>
    <col min="11801" max="11801" width="1.7109375" style="129" customWidth="1"/>
    <col min="11802" max="11802" width="3.28515625" style="129" customWidth="1"/>
    <col min="11803" max="11803" width="1.28515625" style="129" customWidth="1"/>
    <col min="11804" max="11804" width="3" style="129" customWidth="1"/>
    <col min="11805" max="11805" width="1.5703125" style="129" customWidth="1"/>
    <col min="11806" max="12032" width="6.85546875" style="129" customWidth="1"/>
    <col min="12033" max="12033" width="2.28515625" style="129" customWidth="1"/>
    <col min="12034" max="12034" width="3.42578125" style="129" customWidth="1"/>
    <col min="12035" max="12035" width="4.5703125" style="129" customWidth="1"/>
    <col min="12036" max="12036" width="1.140625" style="129" customWidth="1"/>
    <col min="12037" max="12038" width="1.7109375" style="129" customWidth="1"/>
    <col min="12039" max="12039" width="6.85546875" style="129" customWidth="1"/>
    <col min="12040" max="12040" width="8.85546875" style="129" customWidth="1"/>
    <col min="12041" max="12041" width="1.85546875" style="129" customWidth="1"/>
    <col min="12042" max="12042" width="8.7109375" style="129" customWidth="1"/>
    <col min="12043" max="12043" width="8.28515625" style="129" customWidth="1"/>
    <col min="12044" max="12045" width="8.42578125" style="129" customWidth="1"/>
    <col min="12046" max="12046" width="8.5703125" style="129" customWidth="1"/>
    <col min="12047" max="12047" width="8.28515625" style="129" customWidth="1"/>
    <col min="12048" max="12048" width="8.5703125" style="129" customWidth="1"/>
    <col min="12049" max="12049" width="8.7109375" style="129" customWidth="1"/>
    <col min="12050" max="12050" width="1.140625" style="129" customWidth="1"/>
    <col min="12051" max="12052" width="8.28515625" style="129" customWidth="1"/>
    <col min="12053" max="12053" width="6.5703125" style="129" customWidth="1"/>
    <col min="12054" max="12054" width="2.28515625" style="129" customWidth="1"/>
    <col min="12055" max="12055" width="6.7109375" style="129" customWidth="1"/>
    <col min="12056" max="12056" width="1.85546875" style="129" customWidth="1"/>
    <col min="12057" max="12057" width="1.7109375" style="129" customWidth="1"/>
    <col min="12058" max="12058" width="3.28515625" style="129" customWidth="1"/>
    <col min="12059" max="12059" width="1.28515625" style="129" customWidth="1"/>
    <col min="12060" max="12060" width="3" style="129" customWidth="1"/>
    <col min="12061" max="12061" width="1.5703125" style="129" customWidth="1"/>
    <col min="12062" max="12288" width="6.85546875" style="129" customWidth="1"/>
    <col min="12289" max="12289" width="2.28515625" style="129" customWidth="1"/>
    <col min="12290" max="12290" width="3.42578125" style="129" customWidth="1"/>
    <col min="12291" max="12291" width="4.5703125" style="129" customWidth="1"/>
    <col min="12292" max="12292" width="1.140625" style="129" customWidth="1"/>
    <col min="12293" max="12294" width="1.7109375" style="129" customWidth="1"/>
    <col min="12295" max="12295" width="6.85546875" style="129" customWidth="1"/>
    <col min="12296" max="12296" width="8.85546875" style="129" customWidth="1"/>
    <col min="12297" max="12297" width="1.85546875" style="129" customWidth="1"/>
    <col min="12298" max="12298" width="8.7109375" style="129" customWidth="1"/>
    <col min="12299" max="12299" width="8.28515625" style="129" customWidth="1"/>
    <col min="12300" max="12301" width="8.42578125" style="129" customWidth="1"/>
    <col min="12302" max="12302" width="8.5703125" style="129" customWidth="1"/>
    <col min="12303" max="12303" width="8.28515625" style="129" customWidth="1"/>
    <col min="12304" max="12304" width="8.5703125" style="129" customWidth="1"/>
    <col min="12305" max="12305" width="8.7109375" style="129" customWidth="1"/>
    <col min="12306" max="12306" width="1.140625" style="129" customWidth="1"/>
    <col min="12307" max="12308" width="8.28515625" style="129" customWidth="1"/>
    <col min="12309" max="12309" width="6.5703125" style="129" customWidth="1"/>
    <col min="12310" max="12310" width="2.28515625" style="129" customWidth="1"/>
    <col min="12311" max="12311" width="6.7109375" style="129" customWidth="1"/>
    <col min="12312" max="12312" width="1.85546875" style="129" customWidth="1"/>
    <col min="12313" max="12313" width="1.7109375" style="129" customWidth="1"/>
    <col min="12314" max="12314" width="3.28515625" style="129" customWidth="1"/>
    <col min="12315" max="12315" width="1.28515625" style="129" customWidth="1"/>
    <col min="12316" max="12316" width="3" style="129" customWidth="1"/>
    <col min="12317" max="12317" width="1.5703125" style="129" customWidth="1"/>
    <col min="12318" max="12544" width="6.85546875" style="129" customWidth="1"/>
    <col min="12545" max="12545" width="2.28515625" style="129" customWidth="1"/>
    <col min="12546" max="12546" width="3.42578125" style="129" customWidth="1"/>
    <col min="12547" max="12547" width="4.5703125" style="129" customWidth="1"/>
    <col min="12548" max="12548" width="1.140625" style="129" customWidth="1"/>
    <col min="12549" max="12550" width="1.7109375" style="129" customWidth="1"/>
    <col min="12551" max="12551" width="6.85546875" style="129" customWidth="1"/>
    <col min="12552" max="12552" width="8.85546875" style="129" customWidth="1"/>
    <col min="12553" max="12553" width="1.85546875" style="129" customWidth="1"/>
    <col min="12554" max="12554" width="8.7109375" style="129" customWidth="1"/>
    <col min="12555" max="12555" width="8.28515625" style="129" customWidth="1"/>
    <col min="12556" max="12557" width="8.42578125" style="129" customWidth="1"/>
    <col min="12558" max="12558" width="8.5703125" style="129" customWidth="1"/>
    <col min="12559" max="12559" width="8.28515625" style="129" customWidth="1"/>
    <col min="12560" max="12560" width="8.5703125" style="129" customWidth="1"/>
    <col min="12561" max="12561" width="8.7109375" style="129" customWidth="1"/>
    <col min="12562" max="12562" width="1.140625" style="129" customWidth="1"/>
    <col min="12563" max="12564" width="8.28515625" style="129" customWidth="1"/>
    <col min="12565" max="12565" width="6.5703125" style="129" customWidth="1"/>
    <col min="12566" max="12566" width="2.28515625" style="129" customWidth="1"/>
    <col min="12567" max="12567" width="6.7109375" style="129" customWidth="1"/>
    <col min="12568" max="12568" width="1.85546875" style="129" customWidth="1"/>
    <col min="12569" max="12569" width="1.7109375" style="129" customWidth="1"/>
    <col min="12570" max="12570" width="3.28515625" style="129" customWidth="1"/>
    <col min="12571" max="12571" width="1.28515625" style="129" customWidth="1"/>
    <col min="12572" max="12572" width="3" style="129" customWidth="1"/>
    <col min="12573" max="12573" width="1.5703125" style="129" customWidth="1"/>
    <col min="12574" max="12800" width="6.85546875" style="129" customWidth="1"/>
    <col min="12801" max="12801" width="2.28515625" style="129" customWidth="1"/>
    <col min="12802" max="12802" width="3.42578125" style="129" customWidth="1"/>
    <col min="12803" max="12803" width="4.5703125" style="129" customWidth="1"/>
    <col min="12804" max="12804" width="1.140625" style="129" customWidth="1"/>
    <col min="12805" max="12806" width="1.7109375" style="129" customWidth="1"/>
    <col min="12807" max="12807" width="6.85546875" style="129" customWidth="1"/>
    <col min="12808" max="12808" width="8.85546875" style="129" customWidth="1"/>
    <col min="12809" max="12809" width="1.85546875" style="129" customWidth="1"/>
    <col min="12810" max="12810" width="8.7109375" style="129" customWidth="1"/>
    <col min="12811" max="12811" width="8.28515625" style="129" customWidth="1"/>
    <col min="12812" max="12813" width="8.42578125" style="129" customWidth="1"/>
    <col min="12814" max="12814" width="8.5703125" style="129" customWidth="1"/>
    <col min="12815" max="12815" width="8.28515625" style="129" customWidth="1"/>
    <col min="12816" max="12816" width="8.5703125" style="129" customWidth="1"/>
    <col min="12817" max="12817" width="8.7109375" style="129" customWidth="1"/>
    <col min="12818" max="12818" width="1.140625" style="129" customWidth="1"/>
    <col min="12819" max="12820" width="8.28515625" style="129" customWidth="1"/>
    <col min="12821" max="12821" width="6.5703125" style="129" customWidth="1"/>
    <col min="12822" max="12822" width="2.28515625" style="129" customWidth="1"/>
    <col min="12823" max="12823" width="6.7109375" style="129" customWidth="1"/>
    <col min="12824" max="12824" width="1.85546875" style="129" customWidth="1"/>
    <col min="12825" max="12825" width="1.7109375" style="129" customWidth="1"/>
    <col min="12826" max="12826" width="3.28515625" style="129" customWidth="1"/>
    <col min="12827" max="12827" width="1.28515625" style="129" customWidth="1"/>
    <col min="12828" max="12828" width="3" style="129" customWidth="1"/>
    <col min="12829" max="12829" width="1.5703125" style="129" customWidth="1"/>
    <col min="12830" max="13056" width="6.85546875" style="129" customWidth="1"/>
    <col min="13057" max="13057" width="2.28515625" style="129" customWidth="1"/>
    <col min="13058" max="13058" width="3.42578125" style="129" customWidth="1"/>
    <col min="13059" max="13059" width="4.5703125" style="129" customWidth="1"/>
    <col min="13060" max="13060" width="1.140625" style="129" customWidth="1"/>
    <col min="13061" max="13062" width="1.7109375" style="129" customWidth="1"/>
    <col min="13063" max="13063" width="6.85546875" style="129" customWidth="1"/>
    <col min="13064" max="13064" width="8.85546875" style="129" customWidth="1"/>
    <col min="13065" max="13065" width="1.85546875" style="129" customWidth="1"/>
    <col min="13066" max="13066" width="8.7109375" style="129" customWidth="1"/>
    <col min="13067" max="13067" width="8.28515625" style="129" customWidth="1"/>
    <col min="13068" max="13069" width="8.42578125" style="129" customWidth="1"/>
    <col min="13070" max="13070" width="8.5703125" style="129" customWidth="1"/>
    <col min="13071" max="13071" width="8.28515625" style="129" customWidth="1"/>
    <col min="13072" max="13072" width="8.5703125" style="129" customWidth="1"/>
    <col min="13073" max="13073" width="8.7109375" style="129" customWidth="1"/>
    <col min="13074" max="13074" width="1.140625" style="129" customWidth="1"/>
    <col min="13075" max="13076" width="8.28515625" style="129" customWidth="1"/>
    <col min="13077" max="13077" width="6.5703125" style="129" customWidth="1"/>
    <col min="13078" max="13078" width="2.28515625" style="129" customWidth="1"/>
    <col min="13079" max="13079" width="6.7109375" style="129" customWidth="1"/>
    <col min="13080" max="13080" width="1.85546875" style="129" customWidth="1"/>
    <col min="13081" max="13081" width="1.7109375" style="129" customWidth="1"/>
    <col min="13082" max="13082" width="3.28515625" style="129" customWidth="1"/>
    <col min="13083" max="13083" width="1.28515625" style="129" customWidth="1"/>
    <col min="13084" max="13084" width="3" style="129" customWidth="1"/>
    <col min="13085" max="13085" width="1.5703125" style="129" customWidth="1"/>
    <col min="13086" max="13312" width="6.85546875" style="129" customWidth="1"/>
    <col min="13313" max="13313" width="2.28515625" style="129" customWidth="1"/>
    <col min="13314" max="13314" width="3.42578125" style="129" customWidth="1"/>
    <col min="13315" max="13315" width="4.5703125" style="129" customWidth="1"/>
    <col min="13316" max="13316" width="1.140625" style="129" customWidth="1"/>
    <col min="13317" max="13318" width="1.7109375" style="129" customWidth="1"/>
    <col min="13319" max="13319" width="6.85546875" style="129" customWidth="1"/>
    <col min="13320" max="13320" width="8.85546875" style="129" customWidth="1"/>
    <col min="13321" max="13321" width="1.85546875" style="129" customWidth="1"/>
    <col min="13322" max="13322" width="8.7109375" style="129" customWidth="1"/>
    <col min="13323" max="13323" width="8.28515625" style="129" customWidth="1"/>
    <col min="13324" max="13325" width="8.42578125" style="129" customWidth="1"/>
    <col min="13326" max="13326" width="8.5703125" style="129" customWidth="1"/>
    <col min="13327" max="13327" width="8.28515625" style="129" customWidth="1"/>
    <col min="13328" max="13328" width="8.5703125" style="129" customWidth="1"/>
    <col min="13329" max="13329" width="8.7109375" style="129" customWidth="1"/>
    <col min="13330" max="13330" width="1.140625" style="129" customWidth="1"/>
    <col min="13331" max="13332" width="8.28515625" style="129" customWidth="1"/>
    <col min="13333" max="13333" width="6.5703125" style="129" customWidth="1"/>
    <col min="13334" max="13334" width="2.28515625" style="129" customWidth="1"/>
    <col min="13335" max="13335" width="6.7109375" style="129" customWidth="1"/>
    <col min="13336" max="13336" width="1.85546875" style="129" customWidth="1"/>
    <col min="13337" max="13337" width="1.7109375" style="129" customWidth="1"/>
    <col min="13338" max="13338" width="3.28515625" style="129" customWidth="1"/>
    <col min="13339" max="13339" width="1.28515625" style="129" customWidth="1"/>
    <col min="13340" max="13340" width="3" style="129" customWidth="1"/>
    <col min="13341" max="13341" width="1.5703125" style="129" customWidth="1"/>
    <col min="13342" max="13568" width="6.85546875" style="129" customWidth="1"/>
    <col min="13569" max="13569" width="2.28515625" style="129" customWidth="1"/>
    <col min="13570" max="13570" width="3.42578125" style="129" customWidth="1"/>
    <col min="13571" max="13571" width="4.5703125" style="129" customWidth="1"/>
    <col min="13572" max="13572" width="1.140625" style="129" customWidth="1"/>
    <col min="13573" max="13574" width="1.7109375" style="129" customWidth="1"/>
    <col min="13575" max="13575" width="6.85546875" style="129" customWidth="1"/>
    <col min="13576" max="13576" width="8.85546875" style="129" customWidth="1"/>
    <col min="13577" max="13577" width="1.85546875" style="129" customWidth="1"/>
    <col min="13578" max="13578" width="8.7109375" style="129" customWidth="1"/>
    <col min="13579" max="13579" width="8.28515625" style="129" customWidth="1"/>
    <col min="13580" max="13581" width="8.42578125" style="129" customWidth="1"/>
    <col min="13582" max="13582" width="8.5703125" style="129" customWidth="1"/>
    <col min="13583" max="13583" width="8.28515625" style="129" customWidth="1"/>
    <col min="13584" max="13584" width="8.5703125" style="129" customWidth="1"/>
    <col min="13585" max="13585" width="8.7109375" style="129" customWidth="1"/>
    <col min="13586" max="13586" width="1.140625" style="129" customWidth="1"/>
    <col min="13587" max="13588" width="8.28515625" style="129" customWidth="1"/>
    <col min="13589" max="13589" width="6.5703125" style="129" customWidth="1"/>
    <col min="13590" max="13590" width="2.28515625" style="129" customWidth="1"/>
    <col min="13591" max="13591" width="6.7109375" style="129" customWidth="1"/>
    <col min="13592" max="13592" width="1.85546875" style="129" customWidth="1"/>
    <col min="13593" max="13593" width="1.7109375" style="129" customWidth="1"/>
    <col min="13594" max="13594" width="3.28515625" style="129" customWidth="1"/>
    <col min="13595" max="13595" width="1.28515625" style="129" customWidth="1"/>
    <col min="13596" max="13596" width="3" style="129" customWidth="1"/>
    <col min="13597" max="13597" width="1.5703125" style="129" customWidth="1"/>
    <col min="13598" max="13824" width="6.85546875" style="129" customWidth="1"/>
    <col min="13825" max="13825" width="2.28515625" style="129" customWidth="1"/>
    <col min="13826" max="13826" width="3.42578125" style="129" customWidth="1"/>
    <col min="13827" max="13827" width="4.5703125" style="129" customWidth="1"/>
    <col min="13828" max="13828" width="1.140625" style="129" customWidth="1"/>
    <col min="13829" max="13830" width="1.7109375" style="129" customWidth="1"/>
    <col min="13831" max="13831" width="6.85546875" style="129" customWidth="1"/>
    <col min="13832" max="13832" width="8.85546875" style="129" customWidth="1"/>
    <col min="13833" max="13833" width="1.85546875" style="129" customWidth="1"/>
    <col min="13834" max="13834" width="8.7109375" style="129" customWidth="1"/>
    <col min="13835" max="13835" width="8.28515625" style="129" customWidth="1"/>
    <col min="13836" max="13837" width="8.42578125" style="129" customWidth="1"/>
    <col min="13838" max="13838" width="8.5703125" style="129" customWidth="1"/>
    <col min="13839" max="13839" width="8.28515625" style="129" customWidth="1"/>
    <col min="13840" max="13840" width="8.5703125" style="129" customWidth="1"/>
    <col min="13841" max="13841" width="8.7109375" style="129" customWidth="1"/>
    <col min="13842" max="13842" width="1.140625" style="129" customWidth="1"/>
    <col min="13843" max="13844" width="8.28515625" style="129" customWidth="1"/>
    <col min="13845" max="13845" width="6.5703125" style="129" customWidth="1"/>
    <col min="13846" max="13846" width="2.28515625" style="129" customWidth="1"/>
    <col min="13847" max="13847" width="6.7109375" style="129" customWidth="1"/>
    <col min="13848" max="13848" width="1.85546875" style="129" customWidth="1"/>
    <col min="13849" max="13849" width="1.7109375" style="129" customWidth="1"/>
    <col min="13850" max="13850" width="3.28515625" style="129" customWidth="1"/>
    <col min="13851" max="13851" width="1.28515625" style="129" customWidth="1"/>
    <col min="13852" max="13852" width="3" style="129" customWidth="1"/>
    <col min="13853" max="13853" width="1.5703125" style="129" customWidth="1"/>
    <col min="13854" max="14080" width="6.85546875" style="129" customWidth="1"/>
    <col min="14081" max="14081" width="2.28515625" style="129" customWidth="1"/>
    <col min="14082" max="14082" width="3.42578125" style="129" customWidth="1"/>
    <col min="14083" max="14083" width="4.5703125" style="129" customWidth="1"/>
    <col min="14084" max="14084" width="1.140625" style="129" customWidth="1"/>
    <col min="14085" max="14086" width="1.7109375" style="129" customWidth="1"/>
    <col min="14087" max="14087" width="6.85546875" style="129" customWidth="1"/>
    <col min="14088" max="14088" width="8.85546875" style="129" customWidth="1"/>
    <col min="14089" max="14089" width="1.85546875" style="129" customWidth="1"/>
    <col min="14090" max="14090" width="8.7109375" style="129" customWidth="1"/>
    <col min="14091" max="14091" width="8.28515625" style="129" customWidth="1"/>
    <col min="14092" max="14093" width="8.42578125" style="129" customWidth="1"/>
    <col min="14094" max="14094" width="8.5703125" style="129" customWidth="1"/>
    <col min="14095" max="14095" width="8.28515625" style="129" customWidth="1"/>
    <col min="14096" max="14096" width="8.5703125" style="129" customWidth="1"/>
    <col min="14097" max="14097" width="8.7109375" style="129" customWidth="1"/>
    <col min="14098" max="14098" width="1.140625" style="129" customWidth="1"/>
    <col min="14099" max="14100" width="8.28515625" style="129" customWidth="1"/>
    <col min="14101" max="14101" width="6.5703125" style="129" customWidth="1"/>
    <col min="14102" max="14102" width="2.28515625" style="129" customWidth="1"/>
    <col min="14103" max="14103" width="6.7109375" style="129" customWidth="1"/>
    <col min="14104" max="14104" width="1.85546875" style="129" customWidth="1"/>
    <col min="14105" max="14105" width="1.7109375" style="129" customWidth="1"/>
    <col min="14106" max="14106" width="3.28515625" style="129" customWidth="1"/>
    <col min="14107" max="14107" width="1.28515625" style="129" customWidth="1"/>
    <col min="14108" max="14108" width="3" style="129" customWidth="1"/>
    <col min="14109" max="14109" width="1.5703125" style="129" customWidth="1"/>
    <col min="14110" max="14336" width="6.85546875" style="129" customWidth="1"/>
    <col min="14337" max="14337" width="2.28515625" style="129" customWidth="1"/>
    <col min="14338" max="14338" width="3.42578125" style="129" customWidth="1"/>
    <col min="14339" max="14339" width="4.5703125" style="129" customWidth="1"/>
    <col min="14340" max="14340" width="1.140625" style="129" customWidth="1"/>
    <col min="14341" max="14342" width="1.7109375" style="129" customWidth="1"/>
    <col min="14343" max="14343" width="6.85546875" style="129" customWidth="1"/>
    <col min="14344" max="14344" width="8.85546875" style="129" customWidth="1"/>
    <col min="14345" max="14345" width="1.85546875" style="129" customWidth="1"/>
    <col min="14346" max="14346" width="8.7109375" style="129" customWidth="1"/>
    <col min="14347" max="14347" width="8.28515625" style="129" customWidth="1"/>
    <col min="14348" max="14349" width="8.42578125" style="129" customWidth="1"/>
    <col min="14350" max="14350" width="8.5703125" style="129" customWidth="1"/>
    <col min="14351" max="14351" width="8.28515625" style="129" customWidth="1"/>
    <col min="14352" max="14352" width="8.5703125" style="129" customWidth="1"/>
    <col min="14353" max="14353" width="8.7109375" style="129" customWidth="1"/>
    <col min="14354" max="14354" width="1.140625" style="129" customWidth="1"/>
    <col min="14355" max="14356" width="8.28515625" style="129" customWidth="1"/>
    <col min="14357" max="14357" width="6.5703125" style="129" customWidth="1"/>
    <col min="14358" max="14358" width="2.28515625" style="129" customWidth="1"/>
    <col min="14359" max="14359" width="6.7109375" style="129" customWidth="1"/>
    <col min="14360" max="14360" width="1.85546875" style="129" customWidth="1"/>
    <col min="14361" max="14361" width="1.7109375" style="129" customWidth="1"/>
    <col min="14362" max="14362" width="3.28515625" style="129" customWidth="1"/>
    <col min="14363" max="14363" width="1.28515625" style="129" customWidth="1"/>
    <col min="14364" max="14364" width="3" style="129" customWidth="1"/>
    <col min="14365" max="14365" width="1.5703125" style="129" customWidth="1"/>
    <col min="14366" max="14592" width="6.85546875" style="129" customWidth="1"/>
    <col min="14593" max="14593" width="2.28515625" style="129" customWidth="1"/>
    <col min="14594" max="14594" width="3.42578125" style="129" customWidth="1"/>
    <col min="14595" max="14595" width="4.5703125" style="129" customWidth="1"/>
    <col min="14596" max="14596" width="1.140625" style="129" customWidth="1"/>
    <col min="14597" max="14598" width="1.7109375" style="129" customWidth="1"/>
    <col min="14599" max="14599" width="6.85546875" style="129" customWidth="1"/>
    <col min="14600" max="14600" width="8.85546875" style="129" customWidth="1"/>
    <col min="14601" max="14601" width="1.85546875" style="129" customWidth="1"/>
    <col min="14602" max="14602" width="8.7109375" style="129" customWidth="1"/>
    <col min="14603" max="14603" width="8.28515625" style="129" customWidth="1"/>
    <col min="14604" max="14605" width="8.42578125" style="129" customWidth="1"/>
    <col min="14606" max="14606" width="8.5703125" style="129" customWidth="1"/>
    <col min="14607" max="14607" width="8.28515625" style="129" customWidth="1"/>
    <col min="14608" max="14608" width="8.5703125" style="129" customWidth="1"/>
    <col min="14609" max="14609" width="8.7109375" style="129" customWidth="1"/>
    <col min="14610" max="14610" width="1.140625" style="129" customWidth="1"/>
    <col min="14611" max="14612" width="8.28515625" style="129" customWidth="1"/>
    <col min="14613" max="14613" width="6.5703125" style="129" customWidth="1"/>
    <col min="14614" max="14614" width="2.28515625" style="129" customWidth="1"/>
    <col min="14615" max="14615" width="6.7109375" style="129" customWidth="1"/>
    <col min="14616" max="14616" width="1.85546875" style="129" customWidth="1"/>
    <col min="14617" max="14617" width="1.7109375" style="129" customWidth="1"/>
    <col min="14618" max="14618" width="3.28515625" style="129" customWidth="1"/>
    <col min="14619" max="14619" width="1.28515625" style="129" customWidth="1"/>
    <col min="14620" max="14620" width="3" style="129" customWidth="1"/>
    <col min="14621" max="14621" width="1.5703125" style="129" customWidth="1"/>
    <col min="14622" max="14848" width="6.85546875" style="129" customWidth="1"/>
    <col min="14849" max="14849" width="2.28515625" style="129" customWidth="1"/>
    <col min="14850" max="14850" width="3.42578125" style="129" customWidth="1"/>
    <col min="14851" max="14851" width="4.5703125" style="129" customWidth="1"/>
    <col min="14852" max="14852" width="1.140625" style="129" customWidth="1"/>
    <col min="14853" max="14854" width="1.7109375" style="129" customWidth="1"/>
    <col min="14855" max="14855" width="6.85546875" style="129" customWidth="1"/>
    <col min="14856" max="14856" width="8.85546875" style="129" customWidth="1"/>
    <col min="14857" max="14857" width="1.85546875" style="129" customWidth="1"/>
    <col min="14858" max="14858" width="8.7109375" style="129" customWidth="1"/>
    <col min="14859" max="14859" width="8.28515625" style="129" customWidth="1"/>
    <col min="14860" max="14861" width="8.42578125" style="129" customWidth="1"/>
    <col min="14862" max="14862" width="8.5703125" style="129" customWidth="1"/>
    <col min="14863" max="14863" width="8.28515625" style="129" customWidth="1"/>
    <col min="14864" max="14864" width="8.5703125" style="129" customWidth="1"/>
    <col min="14865" max="14865" width="8.7109375" style="129" customWidth="1"/>
    <col min="14866" max="14866" width="1.140625" style="129" customWidth="1"/>
    <col min="14867" max="14868" width="8.28515625" style="129" customWidth="1"/>
    <col min="14869" max="14869" width="6.5703125" style="129" customWidth="1"/>
    <col min="14870" max="14870" width="2.28515625" style="129" customWidth="1"/>
    <col min="14871" max="14871" width="6.7109375" style="129" customWidth="1"/>
    <col min="14872" max="14872" width="1.85546875" style="129" customWidth="1"/>
    <col min="14873" max="14873" width="1.7109375" style="129" customWidth="1"/>
    <col min="14874" max="14874" width="3.28515625" style="129" customWidth="1"/>
    <col min="14875" max="14875" width="1.28515625" style="129" customWidth="1"/>
    <col min="14876" max="14876" width="3" style="129" customWidth="1"/>
    <col min="14877" max="14877" width="1.5703125" style="129" customWidth="1"/>
    <col min="14878" max="15104" width="6.85546875" style="129" customWidth="1"/>
    <col min="15105" max="15105" width="2.28515625" style="129" customWidth="1"/>
    <col min="15106" max="15106" width="3.42578125" style="129" customWidth="1"/>
    <col min="15107" max="15107" width="4.5703125" style="129" customWidth="1"/>
    <col min="15108" max="15108" width="1.140625" style="129" customWidth="1"/>
    <col min="15109" max="15110" width="1.7109375" style="129" customWidth="1"/>
    <col min="15111" max="15111" width="6.85546875" style="129" customWidth="1"/>
    <col min="15112" max="15112" width="8.85546875" style="129" customWidth="1"/>
    <col min="15113" max="15113" width="1.85546875" style="129" customWidth="1"/>
    <col min="15114" max="15114" width="8.7109375" style="129" customWidth="1"/>
    <col min="15115" max="15115" width="8.28515625" style="129" customWidth="1"/>
    <col min="15116" max="15117" width="8.42578125" style="129" customWidth="1"/>
    <col min="15118" max="15118" width="8.5703125" style="129" customWidth="1"/>
    <col min="15119" max="15119" width="8.28515625" style="129" customWidth="1"/>
    <col min="15120" max="15120" width="8.5703125" style="129" customWidth="1"/>
    <col min="15121" max="15121" width="8.7109375" style="129" customWidth="1"/>
    <col min="15122" max="15122" width="1.140625" style="129" customWidth="1"/>
    <col min="15123" max="15124" width="8.28515625" style="129" customWidth="1"/>
    <col min="15125" max="15125" width="6.5703125" style="129" customWidth="1"/>
    <col min="15126" max="15126" width="2.28515625" style="129" customWidth="1"/>
    <col min="15127" max="15127" width="6.7109375" style="129" customWidth="1"/>
    <col min="15128" max="15128" width="1.85546875" style="129" customWidth="1"/>
    <col min="15129" max="15129" width="1.7109375" style="129" customWidth="1"/>
    <col min="15130" max="15130" width="3.28515625" style="129" customWidth="1"/>
    <col min="15131" max="15131" width="1.28515625" style="129" customWidth="1"/>
    <col min="15132" max="15132" width="3" style="129" customWidth="1"/>
    <col min="15133" max="15133" width="1.5703125" style="129" customWidth="1"/>
    <col min="15134" max="15360" width="6.85546875" style="129" customWidth="1"/>
    <col min="15361" max="15361" width="2.28515625" style="129" customWidth="1"/>
    <col min="15362" max="15362" width="3.42578125" style="129" customWidth="1"/>
    <col min="15363" max="15363" width="4.5703125" style="129" customWidth="1"/>
    <col min="15364" max="15364" width="1.140625" style="129" customWidth="1"/>
    <col min="15365" max="15366" width="1.7109375" style="129" customWidth="1"/>
    <col min="15367" max="15367" width="6.85546875" style="129" customWidth="1"/>
    <col min="15368" max="15368" width="8.85546875" style="129" customWidth="1"/>
    <col min="15369" max="15369" width="1.85546875" style="129" customWidth="1"/>
    <col min="15370" max="15370" width="8.7109375" style="129" customWidth="1"/>
    <col min="15371" max="15371" width="8.28515625" style="129" customWidth="1"/>
    <col min="15372" max="15373" width="8.42578125" style="129" customWidth="1"/>
    <col min="15374" max="15374" width="8.5703125" style="129" customWidth="1"/>
    <col min="15375" max="15375" width="8.28515625" style="129" customWidth="1"/>
    <col min="15376" max="15376" width="8.5703125" style="129" customWidth="1"/>
    <col min="15377" max="15377" width="8.7109375" style="129" customWidth="1"/>
    <col min="15378" max="15378" width="1.140625" style="129" customWidth="1"/>
    <col min="15379" max="15380" width="8.28515625" style="129" customWidth="1"/>
    <col min="15381" max="15381" width="6.5703125" style="129" customWidth="1"/>
    <col min="15382" max="15382" width="2.28515625" style="129" customWidth="1"/>
    <col min="15383" max="15383" width="6.7109375" style="129" customWidth="1"/>
    <col min="15384" max="15384" width="1.85546875" style="129" customWidth="1"/>
    <col min="15385" max="15385" width="1.7109375" style="129" customWidth="1"/>
    <col min="15386" max="15386" width="3.28515625" style="129" customWidth="1"/>
    <col min="15387" max="15387" width="1.28515625" style="129" customWidth="1"/>
    <col min="15388" max="15388" width="3" style="129" customWidth="1"/>
    <col min="15389" max="15389" width="1.5703125" style="129" customWidth="1"/>
    <col min="15390" max="15616" width="6.85546875" style="129" customWidth="1"/>
    <col min="15617" max="15617" width="2.28515625" style="129" customWidth="1"/>
    <col min="15618" max="15618" width="3.42578125" style="129" customWidth="1"/>
    <col min="15619" max="15619" width="4.5703125" style="129" customWidth="1"/>
    <col min="15620" max="15620" width="1.140625" style="129" customWidth="1"/>
    <col min="15621" max="15622" width="1.7109375" style="129" customWidth="1"/>
    <col min="15623" max="15623" width="6.85546875" style="129" customWidth="1"/>
    <col min="15624" max="15624" width="8.85546875" style="129" customWidth="1"/>
    <col min="15625" max="15625" width="1.85546875" style="129" customWidth="1"/>
    <col min="15626" max="15626" width="8.7109375" style="129" customWidth="1"/>
    <col min="15627" max="15627" width="8.28515625" style="129" customWidth="1"/>
    <col min="15628" max="15629" width="8.42578125" style="129" customWidth="1"/>
    <col min="15630" max="15630" width="8.5703125" style="129" customWidth="1"/>
    <col min="15631" max="15631" width="8.28515625" style="129" customWidth="1"/>
    <col min="15632" max="15632" width="8.5703125" style="129" customWidth="1"/>
    <col min="15633" max="15633" width="8.7109375" style="129" customWidth="1"/>
    <col min="15634" max="15634" width="1.140625" style="129" customWidth="1"/>
    <col min="15635" max="15636" width="8.28515625" style="129" customWidth="1"/>
    <col min="15637" max="15637" width="6.5703125" style="129" customWidth="1"/>
    <col min="15638" max="15638" width="2.28515625" style="129" customWidth="1"/>
    <col min="15639" max="15639" width="6.7109375" style="129" customWidth="1"/>
    <col min="15640" max="15640" width="1.85546875" style="129" customWidth="1"/>
    <col min="15641" max="15641" width="1.7109375" style="129" customWidth="1"/>
    <col min="15642" max="15642" width="3.28515625" style="129" customWidth="1"/>
    <col min="15643" max="15643" width="1.28515625" style="129" customWidth="1"/>
    <col min="15644" max="15644" width="3" style="129" customWidth="1"/>
    <col min="15645" max="15645" width="1.5703125" style="129" customWidth="1"/>
    <col min="15646" max="15872" width="6.85546875" style="129" customWidth="1"/>
    <col min="15873" max="15873" width="2.28515625" style="129" customWidth="1"/>
    <col min="15874" max="15874" width="3.42578125" style="129" customWidth="1"/>
    <col min="15875" max="15875" width="4.5703125" style="129" customWidth="1"/>
    <col min="15876" max="15876" width="1.140625" style="129" customWidth="1"/>
    <col min="15877" max="15878" width="1.7109375" style="129" customWidth="1"/>
    <col min="15879" max="15879" width="6.85546875" style="129" customWidth="1"/>
    <col min="15880" max="15880" width="8.85546875" style="129" customWidth="1"/>
    <col min="15881" max="15881" width="1.85546875" style="129" customWidth="1"/>
    <col min="15882" max="15882" width="8.7109375" style="129" customWidth="1"/>
    <col min="15883" max="15883" width="8.28515625" style="129" customWidth="1"/>
    <col min="15884" max="15885" width="8.42578125" style="129" customWidth="1"/>
    <col min="15886" max="15886" width="8.5703125" style="129" customWidth="1"/>
    <col min="15887" max="15887" width="8.28515625" style="129" customWidth="1"/>
    <col min="15888" max="15888" width="8.5703125" style="129" customWidth="1"/>
    <col min="15889" max="15889" width="8.7109375" style="129" customWidth="1"/>
    <col min="15890" max="15890" width="1.140625" style="129" customWidth="1"/>
    <col min="15891" max="15892" width="8.28515625" style="129" customWidth="1"/>
    <col min="15893" max="15893" width="6.5703125" style="129" customWidth="1"/>
    <col min="15894" max="15894" width="2.28515625" style="129" customWidth="1"/>
    <col min="15895" max="15895" width="6.7109375" style="129" customWidth="1"/>
    <col min="15896" max="15896" width="1.85546875" style="129" customWidth="1"/>
    <col min="15897" max="15897" width="1.7109375" style="129" customWidth="1"/>
    <col min="15898" max="15898" width="3.28515625" style="129" customWidth="1"/>
    <col min="15899" max="15899" width="1.28515625" style="129" customWidth="1"/>
    <col min="15900" max="15900" width="3" style="129" customWidth="1"/>
    <col min="15901" max="15901" width="1.5703125" style="129" customWidth="1"/>
    <col min="15902" max="16128" width="6.85546875" style="129" customWidth="1"/>
    <col min="16129" max="16129" width="2.28515625" style="129" customWidth="1"/>
    <col min="16130" max="16130" width="3.42578125" style="129" customWidth="1"/>
    <col min="16131" max="16131" width="4.5703125" style="129" customWidth="1"/>
    <col min="16132" max="16132" width="1.140625" style="129" customWidth="1"/>
    <col min="16133" max="16134" width="1.7109375" style="129" customWidth="1"/>
    <col min="16135" max="16135" width="6.85546875" style="129" customWidth="1"/>
    <col min="16136" max="16136" width="8.85546875" style="129" customWidth="1"/>
    <col min="16137" max="16137" width="1.85546875" style="129" customWidth="1"/>
    <col min="16138" max="16138" width="8.7109375" style="129" customWidth="1"/>
    <col min="16139" max="16139" width="8.28515625" style="129" customWidth="1"/>
    <col min="16140" max="16141" width="8.42578125" style="129" customWidth="1"/>
    <col min="16142" max="16142" width="8.5703125" style="129" customWidth="1"/>
    <col min="16143" max="16143" width="8.28515625" style="129" customWidth="1"/>
    <col min="16144" max="16144" width="8.5703125" style="129" customWidth="1"/>
    <col min="16145" max="16145" width="8.7109375" style="129" customWidth="1"/>
    <col min="16146" max="16146" width="1.140625" style="129" customWidth="1"/>
    <col min="16147" max="16148" width="8.28515625" style="129" customWidth="1"/>
    <col min="16149" max="16149" width="6.5703125" style="129" customWidth="1"/>
    <col min="16150" max="16150" width="2.28515625" style="129" customWidth="1"/>
    <col min="16151" max="16151" width="6.7109375" style="129" customWidth="1"/>
    <col min="16152" max="16152" width="1.85546875" style="129" customWidth="1"/>
    <col min="16153" max="16153" width="1.7109375" style="129" customWidth="1"/>
    <col min="16154" max="16154" width="3.28515625" style="129" customWidth="1"/>
    <col min="16155" max="16155" width="1.28515625" style="129" customWidth="1"/>
    <col min="16156" max="16156" width="3" style="129" customWidth="1"/>
    <col min="16157" max="16157" width="1.5703125" style="129" customWidth="1"/>
    <col min="16158" max="16384" width="6.85546875" style="129" customWidth="1"/>
  </cols>
  <sheetData>
    <row r="1" spans="2:29" ht="6" customHeight="1" x14ac:dyDescent="0.25"/>
    <row r="2" spans="2:29" ht="13.5" customHeight="1" x14ac:dyDescent="0.25">
      <c r="B2" s="251" t="s">
        <v>244</v>
      </c>
      <c r="C2" s="251"/>
      <c r="D2" s="251"/>
      <c r="E2" s="251"/>
      <c r="F2" s="251"/>
      <c r="G2" s="251"/>
      <c r="H2" s="251"/>
      <c r="I2" s="251"/>
      <c r="J2" s="251"/>
      <c r="K2" s="251"/>
      <c r="L2" s="251"/>
      <c r="M2" s="251"/>
      <c r="N2" s="251"/>
      <c r="O2" s="251"/>
      <c r="P2" s="251"/>
      <c r="Q2" s="251"/>
      <c r="R2" s="251"/>
      <c r="S2" s="251"/>
      <c r="T2" s="251"/>
      <c r="U2" s="251"/>
    </row>
    <row r="3" spans="2:29" ht="6.75" customHeight="1" x14ac:dyDescent="0.25">
      <c r="B3" s="251" t="s">
        <v>273</v>
      </c>
      <c r="C3" s="251"/>
      <c r="D3" s="251"/>
      <c r="E3" s="251"/>
      <c r="F3" s="251"/>
      <c r="G3" s="251"/>
      <c r="H3" s="251"/>
      <c r="I3" s="251"/>
      <c r="J3" s="251"/>
      <c r="K3" s="251"/>
      <c r="L3" s="251"/>
      <c r="M3" s="251"/>
      <c r="N3" s="251"/>
      <c r="O3" s="251"/>
      <c r="P3" s="251"/>
      <c r="Q3" s="251"/>
      <c r="R3" s="251"/>
      <c r="S3" s="251"/>
      <c r="T3" s="251"/>
      <c r="U3" s="251"/>
    </row>
    <row r="4" spans="2:29" ht="6.75" customHeight="1" x14ac:dyDescent="0.25">
      <c r="B4" s="251"/>
      <c r="C4" s="251"/>
      <c r="D4" s="251"/>
      <c r="E4" s="251"/>
      <c r="F4" s="251"/>
      <c r="G4" s="251"/>
      <c r="H4" s="251"/>
      <c r="I4" s="251"/>
      <c r="J4" s="251"/>
      <c r="K4" s="251"/>
      <c r="L4" s="251"/>
      <c r="M4" s="251"/>
      <c r="N4" s="251"/>
      <c r="O4" s="251"/>
      <c r="P4" s="251"/>
      <c r="Q4" s="251"/>
      <c r="R4" s="251"/>
      <c r="S4" s="251"/>
      <c r="T4" s="251"/>
      <c r="U4" s="251"/>
      <c r="V4" s="246" t="s">
        <v>274</v>
      </c>
      <c r="W4" s="246"/>
      <c r="X4" s="247">
        <v>1</v>
      </c>
      <c r="Y4" s="247"/>
      <c r="Z4" s="246" t="s">
        <v>246</v>
      </c>
      <c r="AA4" s="247">
        <v>3</v>
      </c>
      <c r="AB4" s="247"/>
    </row>
    <row r="5" spans="2:29" ht="6.75" customHeight="1" x14ac:dyDescent="0.25">
      <c r="B5" s="251" t="s">
        <v>275</v>
      </c>
      <c r="C5" s="251"/>
      <c r="D5" s="251"/>
      <c r="E5" s="251"/>
      <c r="F5" s="251"/>
      <c r="G5" s="251"/>
      <c r="H5" s="251"/>
      <c r="I5" s="251"/>
      <c r="J5" s="251"/>
      <c r="K5" s="251"/>
      <c r="L5" s="251"/>
      <c r="M5" s="251"/>
      <c r="N5" s="251"/>
      <c r="O5" s="251"/>
      <c r="P5" s="251"/>
      <c r="Q5" s="251"/>
      <c r="R5" s="251"/>
      <c r="S5" s="251"/>
      <c r="T5" s="251"/>
      <c r="U5" s="251"/>
      <c r="V5" s="246"/>
      <c r="W5" s="246"/>
      <c r="X5" s="247"/>
      <c r="Y5" s="247"/>
      <c r="Z5" s="246"/>
      <c r="AA5" s="247"/>
      <c r="AB5" s="247"/>
    </row>
    <row r="6" spans="2:29" ht="6.75" customHeight="1" x14ac:dyDescent="0.25">
      <c r="B6" s="251"/>
      <c r="C6" s="251"/>
      <c r="D6" s="251"/>
      <c r="E6" s="251"/>
      <c r="F6" s="251"/>
      <c r="G6" s="251"/>
      <c r="H6" s="251"/>
      <c r="I6" s="251"/>
      <c r="J6" s="251"/>
      <c r="K6" s="251"/>
      <c r="L6" s="251"/>
      <c r="M6" s="251"/>
      <c r="N6" s="251"/>
      <c r="O6" s="251"/>
      <c r="P6" s="251"/>
      <c r="Q6" s="251"/>
      <c r="R6" s="251"/>
      <c r="S6" s="251"/>
      <c r="T6" s="251"/>
      <c r="U6" s="251"/>
      <c r="V6" s="246" t="s">
        <v>248</v>
      </c>
      <c r="W6" s="246"/>
      <c r="X6" s="252">
        <v>44964</v>
      </c>
      <c r="Y6" s="252"/>
      <c r="Z6" s="252"/>
      <c r="AA6" s="252"/>
      <c r="AB6" s="252"/>
    </row>
    <row r="7" spans="2:29" ht="6.75" customHeight="1" x14ac:dyDescent="0.25">
      <c r="B7" s="245" t="s">
        <v>251</v>
      </c>
      <c r="C7" s="245"/>
      <c r="D7" s="245"/>
      <c r="E7" s="245"/>
      <c r="F7" s="245"/>
      <c r="G7" s="245"/>
      <c r="H7" s="245"/>
      <c r="I7" s="245"/>
      <c r="J7" s="245"/>
      <c r="K7" s="245"/>
      <c r="L7" s="245"/>
      <c r="M7" s="245"/>
      <c r="N7" s="245"/>
      <c r="O7" s="245"/>
      <c r="P7" s="245"/>
      <c r="Q7" s="245"/>
      <c r="R7" s="245"/>
      <c r="S7" s="245"/>
      <c r="T7" s="245"/>
      <c r="U7" s="245"/>
      <c r="V7" s="246"/>
      <c r="W7" s="246"/>
      <c r="X7" s="252"/>
      <c r="Y7" s="252"/>
      <c r="Z7" s="252"/>
      <c r="AA7" s="252"/>
      <c r="AB7" s="252"/>
    </row>
    <row r="8" spans="2:29" ht="6.75" customHeight="1" x14ac:dyDescent="0.25">
      <c r="B8" s="245"/>
      <c r="C8" s="245"/>
      <c r="D8" s="245"/>
      <c r="E8" s="245"/>
      <c r="F8" s="245"/>
      <c r="G8" s="245"/>
      <c r="H8" s="245"/>
      <c r="I8" s="245"/>
      <c r="J8" s="245"/>
      <c r="K8" s="245"/>
      <c r="L8" s="245"/>
      <c r="M8" s="245"/>
      <c r="N8" s="245"/>
      <c r="O8" s="245"/>
      <c r="P8" s="245"/>
      <c r="Q8" s="245"/>
      <c r="R8" s="245"/>
      <c r="S8" s="245"/>
      <c r="T8" s="245"/>
      <c r="U8" s="245"/>
      <c r="V8" s="246" t="s">
        <v>250</v>
      </c>
      <c r="W8" s="246"/>
      <c r="X8" s="249">
        <v>0.46747685185185184</v>
      </c>
      <c r="Y8" s="249"/>
      <c r="Z8" s="249"/>
      <c r="AA8" s="249"/>
      <c r="AB8" s="249"/>
    </row>
    <row r="9" spans="2:29" ht="6.75" customHeight="1" x14ac:dyDescent="0.25">
      <c r="B9" s="245" t="s">
        <v>276</v>
      </c>
      <c r="C9" s="245"/>
      <c r="D9" s="245"/>
      <c r="E9" s="245"/>
      <c r="F9" s="245"/>
      <c r="G9" s="245"/>
      <c r="H9" s="245"/>
      <c r="I9" s="245"/>
      <c r="J9" s="245"/>
      <c r="K9" s="245"/>
      <c r="L9" s="245"/>
      <c r="M9" s="245"/>
      <c r="N9" s="245"/>
      <c r="O9" s="245"/>
      <c r="P9" s="245"/>
      <c r="Q9" s="245"/>
      <c r="R9" s="245"/>
      <c r="S9" s="245"/>
      <c r="T9" s="245"/>
      <c r="U9" s="245"/>
      <c r="V9" s="246"/>
      <c r="W9" s="246"/>
      <c r="X9" s="249"/>
      <c r="Y9" s="249"/>
      <c r="Z9" s="249"/>
      <c r="AA9" s="249"/>
      <c r="AB9" s="249"/>
    </row>
    <row r="10" spans="2:29" ht="6.75" customHeight="1" x14ac:dyDescent="0.25">
      <c r="B10" s="245"/>
      <c r="C10" s="245"/>
      <c r="D10" s="245"/>
      <c r="E10" s="245"/>
      <c r="F10" s="245"/>
      <c r="G10" s="245"/>
      <c r="H10" s="245"/>
      <c r="I10" s="245"/>
      <c r="J10" s="245"/>
      <c r="K10" s="245"/>
      <c r="L10" s="245"/>
      <c r="M10" s="245"/>
      <c r="N10" s="245"/>
      <c r="O10" s="245"/>
      <c r="P10" s="245"/>
      <c r="Q10" s="245"/>
      <c r="R10" s="245"/>
      <c r="S10" s="245"/>
      <c r="T10" s="245"/>
      <c r="U10" s="245"/>
      <c r="V10" s="246" t="s">
        <v>277</v>
      </c>
      <c r="W10" s="246"/>
      <c r="X10" s="250" t="s">
        <v>278</v>
      </c>
      <c r="Y10" s="250"/>
      <c r="Z10" s="250"/>
      <c r="AA10" s="250"/>
      <c r="AB10" s="250"/>
      <c r="AC10" s="250"/>
    </row>
    <row r="11" spans="2:29" ht="6" customHeight="1" x14ac:dyDescent="0.25">
      <c r="B11" s="245" t="s">
        <v>279</v>
      </c>
      <c r="C11" s="245"/>
      <c r="D11" s="245"/>
      <c r="E11" s="245"/>
      <c r="F11" s="245"/>
      <c r="G11" s="245"/>
      <c r="H11" s="245"/>
      <c r="I11" s="245"/>
      <c r="J11" s="245"/>
      <c r="K11" s="245"/>
      <c r="L11" s="245"/>
      <c r="M11" s="245"/>
      <c r="N11" s="245"/>
      <c r="O11" s="245"/>
      <c r="P11" s="245"/>
      <c r="Q11" s="245"/>
      <c r="R11" s="245"/>
      <c r="S11" s="245"/>
      <c r="T11" s="245"/>
      <c r="U11" s="245"/>
      <c r="V11" s="246"/>
      <c r="W11" s="246"/>
      <c r="X11" s="250"/>
      <c r="Y11" s="250"/>
      <c r="Z11" s="250"/>
      <c r="AA11" s="250"/>
      <c r="AB11" s="250"/>
      <c r="AC11" s="250"/>
    </row>
    <row r="12" spans="2:29" ht="7.5" customHeight="1" x14ac:dyDescent="0.25">
      <c r="B12" s="245"/>
      <c r="C12" s="245"/>
      <c r="D12" s="245"/>
      <c r="E12" s="245"/>
      <c r="F12" s="245"/>
      <c r="G12" s="245"/>
      <c r="H12" s="245"/>
      <c r="I12" s="245"/>
      <c r="J12" s="245"/>
      <c r="K12" s="245"/>
      <c r="L12" s="245"/>
      <c r="M12" s="245"/>
      <c r="N12" s="245"/>
      <c r="O12" s="245"/>
      <c r="P12" s="245"/>
      <c r="Q12" s="245"/>
      <c r="R12" s="245"/>
      <c r="S12" s="245"/>
      <c r="T12" s="245"/>
      <c r="U12" s="245"/>
    </row>
    <row r="13" spans="2:29" ht="10.5" customHeight="1" x14ac:dyDescent="0.25">
      <c r="B13" s="245" t="s">
        <v>853</v>
      </c>
      <c r="C13" s="245"/>
      <c r="D13" s="245"/>
      <c r="E13" s="245"/>
      <c r="F13" s="245"/>
      <c r="G13" s="245"/>
      <c r="H13" s="245"/>
      <c r="I13" s="245"/>
      <c r="J13" s="245"/>
      <c r="K13" s="245"/>
      <c r="L13" s="245"/>
      <c r="M13" s="245"/>
      <c r="N13" s="245"/>
      <c r="O13" s="245"/>
      <c r="P13" s="245"/>
      <c r="Q13" s="245"/>
      <c r="R13" s="245"/>
      <c r="S13" s="245"/>
      <c r="T13" s="245"/>
      <c r="U13" s="245"/>
    </row>
    <row r="14" spans="2:29" ht="15" customHeight="1" x14ac:dyDescent="0.25"/>
    <row r="15" spans="2:29" ht="12" customHeight="1" x14ac:dyDescent="0.25">
      <c r="B15" s="246" t="s">
        <v>255</v>
      </c>
      <c r="C15" s="246"/>
      <c r="D15" s="246"/>
      <c r="E15" s="247">
        <v>2023</v>
      </c>
      <c r="F15" s="247"/>
      <c r="G15" s="247"/>
    </row>
    <row r="16" spans="2:29" ht="16.5" customHeight="1" x14ac:dyDescent="0.25"/>
    <row r="17" spans="2:28" x14ac:dyDescent="0.25">
      <c r="B17" s="248" t="s">
        <v>264</v>
      </c>
      <c r="C17" s="248"/>
      <c r="D17" s="248"/>
      <c r="E17" s="248"/>
      <c r="F17" s="248"/>
      <c r="G17" s="248"/>
      <c r="H17" s="248"/>
      <c r="I17" s="248"/>
      <c r="J17" s="147" t="s">
        <v>243</v>
      </c>
      <c r="K17" s="147" t="s">
        <v>280</v>
      </c>
      <c r="L17" s="147" t="s">
        <v>281</v>
      </c>
      <c r="M17" s="147" t="s">
        <v>282</v>
      </c>
      <c r="N17" s="147" t="s">
        <v>283</v>
      </c>
      <c r="O17" s="147" t="s">
        <v>284</v>
      </c>
      <c r="P17" s="147" t="s">
        <v>285</v>
      </c>
      <c r="Q17" s="147" t="s">
        <v>286</v>
      </c>
      <c r="R17" s="243" t="s">
        <v>287</v>
      </c>
      <c r="S17" s="243"/>
      <c r="T17" s="147" t="s">
        <v>288</v>
      </c>
      <c r="U17" s="243" t="s">
        <v>289</v>
      </c>
      <c r="V17" s="243"/>
      <c r="W17" s="243" t="s">
        <v>166</v>
      </c>
      <c r="X17" s="243"/>
      <c r="Z17" s="243" t="s">
        <v>290</v>
      </c>
      <c r="AA17" s="243"/>
      <c r="AB17" s="243"/>
    </row>
    <row r="18" spans="2:28" ht="14.25" customHeight="1" x14ac:dyDescent="0.25"/>
    <row r="19" spans="2:28" ht="3" customHeight="1" x14ac:dyDescent="0.25"/>
    <row r="20" spans="2:28" ht="10.5" customHeight="1" x14ac:dyDescent="0.25">
      <c r="B20" s="244" t="s">
        <v>291</v>
      </c>
      <c r="C20" s="244"/>
      <c r="D20" s="244"/>
      <c r="E20" s="244"/>
      <c r="F20" s="244"/>
      <c r="G20" s="239" t="s">
        <v>292</v>
      </c>
      <c r="H20" s="239"/>
      <c r="I20" s="239"/>
      <c r="J20" s="239"/>
      <c r="K20" s="239"/>
      <c r="L20" s="239"/>
      <c r="M20" s="239"/>
      <c r="N20" s="239"/>
      <c r="O20" s="239"/>
      <c r="P20" s="239"/>
      <c r="Q20" s="239"/>
      <c r="R20" s="239"/>
      <c r="S20" s="239"/>
      <c r="T20" s="239"/>
      <c r="U20" s="239"/>
      <c r="V20" s="239"/>
      <c r="W20" s="239"/>
      <c r="X20" s="239"/>
      <c r="Y20" s="239"/>
      <c r="Z20" s="239"/>
      <c r="AA20" s="239"/>
    </row>
    <row r="21" spans="2:28" ht="7.5" customHeight="1" x14ac:dyDescent="0.25">
      <c r="B21" s="239" t="s">
        <v>293</v>
      </c>
      <c r="C21" s="239"/>
      <c r="D21" s="240" t="s">
        <v>294</v>
      </c>
      <c r="E21" s="240"/>
      <c r="F21" s="240"/>
      <c r="G21" s="240"/>
      <c r="H21" s="240"/>
      <c r="I21" s="240"/>
      <c r="J21" s="148">
        <v>62221</v>
      </c>
      <c r="K21" s="148">
        <v>0</v>
      </c>
      <c r="L21" s="148">
        <v>0</v>
      </c>
      <c r="M21" s="148">
        <v>0</v>
      </c>
      <c r="N21" s="148">
        <v>0</v>
      </c>
      <c r="O21" s="148">
        <v>0</v>
      </c>
      <c r="P21" s="148">
        <v>0</v>
      </c>
      <c r="Q21" s="148">
        <v>0</v>
      </c>
      <c r="S21" s="148">
        <v>0</v>
      </c>
      <c r="T21" s="148">
        <v>0</v>
      </c>
      <c r="U21" s="241">
        <v>0</v>
      </c>
      <c r="V21" s="241"/>
      <c r="W21" s="241">
        <v>0</v>
      </c>
      <c r="X21" s="241"/>
      <c r="Y21" s="241">
        <v>62221</v>
      </c>
      <c r="Z21" s="241"/>
      <c r="AA21" s="241"/>
      <c r="AB21" s="241"/>
    </row>
    <row r="22" spans="2:28" ht="7.5" customHeight="1" x14ac:dyDescent="0.25">
      <c r="B22" s="239"/>
      <c r="C22" s="239"/>
      <c r="D22" s="240"/>
      <c r="E22" s="240"/>
      <c r="F22" s="240"/>
      <c r="G22" s="240"/>
      <c r="H22" s="240"/>
      <c r="I22" s="240"/>
    </row>
    <row r="23" spans="2:28" ht="8.25" customHeight="1" x14ac:dyDescent="0.25">
      <c r="B23" s="239" t="s">
        <v>295</v>
      </c>
      <c r="C23" s="239"/>
      <c r="D23" s="242" t="s">
        <v>296</v>
      </c>
      <c r="E23" s="242"/>
      <c r="F23" s="242"/>
      <c r="G23" s="242"/>
      <c r="H23" s="242"/>
      <c r="I23" s="242"/>
      <c r="J23" s="148">
        <v>39700</v>
      </c>
      <c r="K23" s="148">
        <v>0</v>
      </c>
      <c r="L23" s="148">
        <v>0</v>
      </c>
      <c r="M23" s="148">
        <v>0</v>
      </c>
      <c r="N23" s="148">
        <v>0</v>
      </c>
      <c r="O23" s="148">
        <v>0</v>
      </c>
      <c r="P23" s="148">
        <v>0</v>
      </c>
      <c r="Q23" s="148">
        <v>0</v>
      </c>
      <c r="S23" s="148">
        <v>0</v>
      </c>
      <c r="T23" s="148">
        <v>0</v>
      </c>
      <c r="U23" s="241">
        <v>0</v>
      </c>
      <c r="V23" s="241"/>
      <c r="W23" s="241">
        <v>0</v>
      </c>
      <c r="X23" s="241"/>
      <c r="Y23" s="241">
        <v>39700</v>
      </c>
      <c r="Z23" s="241"/>
      <c r="AA23" s="241"/>
      <c r="AB23" s="241"/>
    </row>
    <row r="24" spans="2:28" ht="8.25" customHeight="1" x14ac:dyDescent="0.25">
      <c r="D24" s="242"/>
      <c r="E24" s="242"/>
      <c r="F24" s="242"/>
      <c r="G24" s="242"/>
      <c r="H24" s="242"/>
      <c r="I24" s="242"/>
    </row>
    <row r="25" spans="2:28" ht="8.25" customHeight="1" x14ac:dyDescent="0.25">
      <c r="B25" s="239" t="s">
        <v>297</v>
      </c>
      <c r="C25" s="239"/>
      <c r="D25" s="242" t="s">
        <v>298</v>
      </c>
      <c r="E25" s="242"/>
      <c r="F25" s="242"/>
      <c r="G25" s="242"/>
      <c r="H25" s="242"/>
      <c r="I25" s="242"/>
      <c r="J25" s="148">
        <v>2225</v>
      </c>
      <c r="K25" s="148">
        <v>0</v>
      </c>
      <c r="L25" s="148">
        <v>0</v>
      </c>
      <c r="M25" s="148">
        <v>0</v>
      </c>
      <c r="N25" s="148">
        <v>0</v>
      </c>
      <c r="O25" s="148">
        <v>0</v>
      </c>
      <c r="P25" s="148">
        <v>0</v>
      </c>
      <c r="Q25" s="148">
        <v>0</v>
      </c>
      <c r="S25" s="148">
        <v>0</v>
      </c>
      <c r="T25" s="148">
        <v>0</v>
      </c>
      <c r="U25" s="241">
        <v>0</v>
      </c>
      <c r="V25" s="241"/>
      <c r="W25" s="241">
        <v>0</v>
      </c>
      <c r="X25" s="241"/>
      <c r="Y25" s="241">
        <v>2225</v>
      </c>
      <c r="Z25" s="241"/>
      <c r="AA25" s="241"/>
      <c r="AB25" s="241"/>
    </row>
    <row r="26" spans="2:28" ht="8.25" customHeight="1" x14ac:dyDescent="0.25">
      <c r="D26" s="242"/>
      <c r="E26" s="242"/>
      <c r="F26" s="242"/>
      <c r="G26" s="242"/>
      <c r="H26" s="242"/>
      <c r="I26" s="242"/>
    </row>
    <row r="27" spans="2:28" ht="8.25" customHeight="1" x14ac:dyDescent="0.25">
      <c r="B27" s="239" t="s">
        <v>299</v>
      </c>
      <c r="C27" s="239"/>
      <c r="D27" s="242" t="s">
        <v>300</v>
      </c>
      <c r="E27" s="242"/>
      <c r="F27" s="242"/>
      <c r="G27" s="242"/>
      <c r="H27" s="242"/>
      <c r="I27" s="242"/>
      <c r="J27" s="148">
        <v>7500</v>
      </c>
      <c r="K27" s="148">
        <v>0</v>
      </c>
      <c r="L27" s="148">
        <v>0</v>
      </c>
      <c r="M27" s="148">
        <v>0</v>
      </c>
      <c r="N27" s="148">
        <v>0</v>
      </c>
      <c r="O27" s="148">
        <v>0</v>
      </c>
      <c r="P27" s="148">
        <v>0</v>
      </c>
      <c r="Q27" s="148">
        <v>0</v>
      </c>
      <c r="S27" s="148">
        <v>0</v>
      </c>
      <c r="T27" s="148">
        <v>0</v>
      </c>
      <c r="U27" s="241">
        <v>0</v>
      </c>
      <c r="V27" s="241"/>
      <c r="W27" s="241">
        <v>0</v>
      </c>
      <c r="X27" s="241"/>
      <c r="Y27" s="241">
        <v>7500</v>
      </c>
      <c r="Z27" s="241"/>
      <c r="AA27" s="241"/>
      <c r="AB27" s="241"/>
    </row>
    <row r="28" spans="2:28" ht="8.25" customHeight="1" x14ac:dyDescent="0.25">
      <c r="D28" s="242"/>
      <c r="E28" s="242"/>
      <c r="F28" s="242"/>
      <c r="G28" s="242"/>
      <c r="H28" s="242"/>
      <c r="I28" s="242"/>
    </row>
    <row r="29" spans="2:28" ht="8.25" customHeight="1" x14ac:dyDescent="0.25">
      <c r="D29" s="242"/>
      <c r="E29" s="242"/>
      <c r="F29" s="242"/>
      <c r="G29" s="242"/>
      <c r="H29" s="242"/>
      <c r="I29" s="242"/>
    </row>
    <row r="30" spans="2:28" ht="8.25" customHeight="1" x14ac:dyDescent="0.25">
      <c r="B30" s="239" t="s">
        <v>301</v>
      </c>
      <c r="C30" s="239"/>
      <c r="D30" s="242" t="s">
        <v>302</v>
      </c>
      <c r="E30" s="242"/>
      <c r="F30" s="242"/>
      <c r="G30" s="242"/>
      <c r="H30" s="242"/>
      <c r="I30" s="242"/>
      <c r="J30" s="148">
        <v>55134.720000000001</v>
      </c>
      <c r="K30" s="148">
        <v>0</v>
      </c>
      <c r="L30" s="148">
        <v>0</v>
      </c>
      <c r="M30" s="148">
        <v>0</v>
      </c>
      <c r="N30" s="148">
        <v>0</v>
      </c>
      <c r="O30" s="148">
        <v>0</v>
      </c>
      <c r="P30" s="148">
        <v>0</v>
      </c>
      <c r="Q30" s="148">
        <v>0</v>
      </c>
      <c r="S30" s="148">
        <v>0</v>
      </c>
      <c r="T30" s="148">
        <v>0</v>
      </c>
      <c r="U30" s="241">
        <v>0</v>
      </c>
      <c r="V30" s="241"/>
      <c r="W30" s="241">
        <v>0</v>
      </c>
      <c r="X30" s="241"/>
      <c r="Y30" s="241">
        <v>55134.720000000001</v>
      </c>
      <c r="Z30" s="241"/>
      <c r="AA30" s="241"/>
      <c r="AB30" s="241"/>
    </row>
    <row r="31" spans="2:28" ht="8.25" customHeight="1" x14ac:dyDescent="0.25">
      <c r="D31" s="242"/>
      <c r="E31" s="242"/>
      <c r="F31" s="242"/>
      <c r="G31" s="242"/>
      <c r="H31" s="242"/>
      <c r="I31" s="242"/>
    </row>
    <row r="32" spans="2:28" ht="8.25" customHeight="1" x14ac:dyDescent="0.25">
      <c r="B32" s="239" t="s">
        <v>303</v>
      </c>
      <c r="C32" s="239"/>
      <c r="D32" s="242" t="s">
        <v>304</v>
      </c>
      <c r="E32" s="242"/>
      <c r="F32" s="242"/>
      <c r="G32" s="242"/>
      <c r="H32" s="242"/>
      <c r="I32" s="242"/>
      <c r="J32" s="148">
        <v>372703.22</v>
      </c>
      <c r="K32" s="148">
        <v>0</v>
      </c>
      <c r="L32" s="148">
        <v>0</v>
      </c>
      <c r="M32" s="148">
        <v>0</v>
      </c>
      <c r="N32" s="148">
        <v>0</v>
      </c>
      <c r="O32" s="148">
        <v>0</v>
      </c>
      <c r="P32" s="148">
        <v>0</v>
      </c>
      <c r="Q32" s="148">
        <v>0</v>
      </c>
      <c r="S32" s="148">
        <v>0</v>
      </c>
      <c r="T32" s="148">
        <v>0</v>
      </c>
      <c r="U32" s="241">
        <v>0</v>
      </c>
      <c r="V32" s="241"/>
      <c r="W32" s="241">
        <v>0</v>
      </c>
      <c r="X32" s="241"/>
      <c r="Y32" s="241">
        <v>372703.22</v>
      </c>
      <c r="Z32" s="241"/>
      <c r="AA32" s="241"/>
      <c r="AB32" s="241"/>
    </row>
    <row r="33" spans="2:28" ht="8.25" customHeight="1" x14ac:dyDescent="0.25">
      <c r="D33" s="242"/>
      <c r="E33" s="242"/>
      <c r="F33" s="242"/>
      <c r="G33" s="242"/>
      <c r="H33" s="242"/>
      <c r="I33" s="242"/>
    </row>
    <row r="34" spans="2:28" ht="6" customHeight="1" x14ac:dyDescent="0.25">
      <c r="B34" s="239" t="s">
        <v>305</v>
      </c>
      <c r="C34" s="239"/>
      <c r="D34" s="240" t="s">
        <v>306</v>
      </c>
      <c r="E34" s="240"/>
      <c r="F34" s="240"/>
      <c r="G34" s="240"/>
      <c r="H34" s="240"/>
      <c r="I34" s="240"/>
      <c r="J34" s="148">
        <v>81752.899999999994</v>
      </c>
      <c r="K34" s="148">
        <v>0</v>
      </c>
      <c r="L34" s="148">
        <v>0</v>
      </c>
      <c r="M34" s="148">
        <v>0</v>
      </c>
      <c r="N34" s="148">
        <v>0</v>
      </c>
      <c r="O34" s="148">
        <v>0</v>
      </c>
      <c r="P34" s="148">
        <v>0</v>
      </c>
      <c r="Q34" s="148">
        <v>0</v>
      </c>
      <c r="S34" s="148">
        <v>0</v>
      </c>
      <c r="T34" s="148">
        <v>0</v>
      </c>
      <c r="U34" s="241">
        <v>0</v>
      </c>
      <c r="V34" s="241"/>
      <c r="W34" s="241">
        <v>0</v>
      </c>
      <c r="X34" s="241"/>
      <c r="Y34" s="241">
        <v>81752.899999999994</v>
      </c>
      <c r="Z34" s="241"/>
      <c r="AA34" s="241"/>
      <c r="AB34" s="241"/>
    </row>
    <row r="35" spans="2:28" ht="7.5" customHeight="1" x14ac:dyDescent="0.25">
      <c r="B35" s="239"/>
      <c r="C35" s="239"/>
      <c r="D35" s="240"/>
      <c r="E35" s="240"/>
      <c r="F35" s="240"/>
      <c r="G35" s="240"/>
      <c r="H35" s="240"/>
      <c r="I35" s="240"/>
    </row>
    <row r="36" spans="2:28" ht="6" customHeight="1" x14ac:dyDescent="0.25">
      <c r="B36" s="239" t="s">
        <v>307</v>
      </c>
      <c r="C36" s="239"/>
      <c r="D36" s="240" t="s">
        <v>308</v>
      </c>
      <c r="E36" s="240"/>
      <c r="F36" s="240"/>
      <c r="G36" s="240"/>
      <c r="H36" s="240"/>
      <c r="I36" s="240"/>
      <c r="J36" s="148">
        <v>0</v>
      </c>
      <c r="K36" s="148">
        <v>0</v>
      </c>
      <c r="L36" s="148">
        <v>0</v>
      </c>
      <c r="M36" s="148">
        <v>0</v>
      </c>
      <c r="N36" s="148">
        <v>0</v>
      </c>
      <c r="O36" s="148">
        <v>0</v>
      </c>
      <c r="P36" s="148">
        <v>0</v>
      </c>
      <c r="Q36" s="148">
        <v>0</v>
      </c>
      <c r="S36" s="148">
        <v>0</v>
      </c>
      <c r="T36" s="148">
        <v>0</v>
      </c>
      <c r="U36" s="241">
        <v>0</v>
      </c>
      <c r="V36" s="241"/>
      <c r="W36" s="241">
        <v>0</v>
      </c>
      <c r="X36" s="241"/>
      <c r="Y36" s="241">
        <v>0</v>
      </c>
      <c r="Z36" s="241"/>
      <c r="AA36" s="241"/>
      <c r="AB36" s="241"/>
    </row>
    <row r="37" spans="2:28" ht="7.5" customHeight="1" x14ac:dyDescent="0.25">
      <c r="B37" s="239"/>
      <c r="C37" s="239"/>
      <c r="D37" s="240"/>
      <c r="E37" s="240"/>
      <c r="F37" s="240"/>
      <c r="G37" s="240"/>
      <c r="H37" s="240"/>
      <c r="I37" s="240"/>
    </row>
    <row r="38" spans="2:28" ht="6" customHeight="1" x14ac:dyDescent="0.25">
      <c r="B38" s="239" t="s">
        <v>309</v>
      </c>
      <c r="C38" s="239"/>
      <c r="D38" s="240" t="s">
        <v>310</v>
      </c>
      <c r="E38" s="240"/>
      <c r="F38" s="240"/>
      <c r="G38" s="240"/>
      <c r="H38" s="240"/>
      <c r="I38" s="240"/>
      <c r="J38" s="148">
        <v>0</v>
      </c>
      <c r="K38" s="148">
        <v>0</v>
      </c>
      <c r="L38" s="148">
        <v>0</v>
      </c>
      <c r="M38" s="148">
        <v>0</v>
      </c>
      <c r="N38" s="148">
        <v>0</v>
      </c>
      <c r="O38" s="148">
        <v>0</v>
      </c>
      <c r="P38" s="148">
        <v>0</v>
      </c>
      <c r="Q38" s="148">
        <v>0</v>
      </c>
      <c r="S38" s="148">
        <v>0</v>
      </c>
      <c r="T38" s="148">
        <v>0</v>
      </c>
      <c r="U38" s="241">
        <v>0</v>
      </c>
      <c r="V38" s="241"/>
      <c r="W38" s="241">
        <v>0</v>
      </c>
      <c r="X38" s="241"/>
      <c r="Y38" s="241">
        <v>0</v>
      </c>
      <c r="Z38" s="241"/>
      <c r="AA38" s="241"/>
      <c r="AB38" s="241"/>
    </row>
    <row r="39" spans="2:28" ht="7.5" customHeight="1" x14ac:dyDescent="0.25">
      <c r="B39" s="239"/>
      <c r="C39" s="239"/>
      <c r="D39" s="240"/>
      <c r="E39" s="240"/>
      <c r="F39" s="240"/>
      <c r="G39" s="240"/>
      <c r="H39" s="240"/>
      <c r="I39" s="240"/>
    </row>
    <row r="40" spans="2:28" ht="6" customHeight="1" x14ac:dyDescent="0.25">
      <c r="B40" s="239" t="s">
        <v>311</v>
      </c>
      <c r="C40" s="239"/>
      <c r="D40" s="240" t="s">
        <v>312</v>
      </c>
      <c r="E40" s="240"/>
      <c r="F40" s="240"/>
      <c r="G40" s="240"/>
      <c r="H40" s="240"/>
      <c r="I40" s="240"/>
      <c r="J40" s="148">
        <v>27256.87</v>
      </c>
      <c r="K40" s="148">
        <v>0</v>
      </c>
      <c r="L40" s="148">
        <v>0</v>
      </c>
      <c r="M40" s="148">
        <v>0</v>
      </c>
      <c r="N40" s="148">
        <v>0</v>
      </c>
      <c r="O40" s="148">
        <v>0</v>
      </c>
      <c r="P40" s="148">
        <v>0</v>
      </c>
      <c r="Q40" s="148">
        <v>0</v>
      </c>
      <c r="S40" s="148">
        <v>0</v>
      </c>
      <c r="T40" s="148">
        <v>0</v>
      </c>
      <c r="U40" s="241">
        <v>0</v>
      </c>
      <c r="V40" s="241"/>
      <c r="W40" s="241">
        <v>0</v>
      </c>
      <c r="X40" s="241"/>
      <c r="Y40" s="241">
        <v>27256.87</v>
      </c>
      <c r="Z40" s="241"/>
      <c r="AA40" s="241"/>
      <c r="AB40" s="241"/>
    </row>
    <row r="41" spans="2:28" ht="7.5" customHeight="1" x14ac:dyDescent="0.25">
      <c r="B41" s="239"/>
      <c r="C41" s="239"/>
      <c r="D41" s="240"/>
      <c r="E41" s="240"/>
      <c r="F41" s="240"/>
      <c r="G41" s="240"/>
      <c r="H41" s="240"/>
      <c r="I41" s="240"/>
    </row>
    <row r="42" spans="2:28" ht="6" customHeight="1" x14ac:dyDescent="0.25">
      <c r="B42" s="239" t="s">
        <v>313</v>
      </c>
      <c r="C42" s="239"/>
      <c r="D42" s="240" t="s">
        <v>314</v>
      </c>
      <c r="E42" s="240"/>
      <c r="F42" s="240"/>
      <c r="G42" s="240"/>
      <c r="H42" s="240"/>
      <c r="I42" s="240"/>
      <c r="J42" s="148">
        <v>0</v>
      </c>
      <c r="K42" s="148">
        <v>0</v>
      </c>
      <c r="L42" s="148">
        <v>0</v>
      </c>
      <c r="M42" s="148">
        <v>0</v>
      </c>
      <c r="N42" s="148">
        <v>0</v>
      </c>
      <c r="O42" s="148">
        <v>0</v>
      </c>
      <c r="P42" s="148">
        <v>0</v>
      </c>
      <c r="Q42" s="148">
        <v>0</v>
      </c>
      <c r="S42" s="148">
        <v>0</v>
      </c>
      <c r="T42" s="148">
        <v>0</v>
      </c>
      <c r="U42" s="241">
        <v>0</v>
      </c>
      <c r="V42" s="241"/>
      <c r="W42" s="241">
        <v>0</v>
      </c>
      <c r="X42" s="241"/>
      <c r="Y42" s="241">
        <v>0</v>
      </c>
      <c r="Z42" s="241"/>
      <c r="AA42" s="241"/>
      <c r="AB42" s="241"/>
    </row>
    <row r="43" spans="2:28" ht="7.5" customHeight="1" x14ac:dyDescent="0.25">
      <c r="B43" s="239"/>
      <c r="C43" s="239"/>
      <c r="D43" s="240"/>
      <c r="E43" s="240"/>
      <c r="F43" s="240"/>
      <c r="G43" s="240"/>
      <c r="H43" s="240"/>
      <c r="I43" s="240"/>
    </row>
    <row r="44" spans="2:28" ht="6" customHeight="1" x14ac:dyDescent="0.25">
      <c r="B44" s="239" t="s">
        <v>315</v>
      </c>
      <c r="C44" s="239"/>
      <c r="D44" s="240" t="s">
        <v>316</v>
      </c>
      <c r="E44" s="240"/>
      <c r="F44" s="240"/>
      <c r="G44" s="240"/>
      <c r="H44" s="240"/>
      <c r="I44" s="240"/>
      <c r="J44" s="148">
        <v>7547.78</v>
      </c>
      <c r="K44" s="148">
        <v>0</v>
      </c>
      <c r="L44" s="148">
        <v>0</v>
      </c>
      <c r="M44" s="148">
        <v>0</v>
      </c>
      <c r="N44" s="148">
        <v>0</v>
      </c>
      <c r="O44" s="148">
        <v>0</v>
      </c>
      <c r="P44" s="148">
        <v>0</v>
      </c>
      <c r="Q44" s="148">
        <v>0</v>
      </c>
      <c r="S44" s="148">
        <v>0</v>
      </c>
      <c r="T44" s="148">
        <v>0</v>
      </c>
      <c r="U44" s="241">
        <v>0</v>
      </c>
      <c r="V44" s="241"/>
      <c r="W44" s="241">
        <v>0</v>
      </c>
      <c r="X44" s="241"/>
      <c r="Y44" s="241">
        <v>7547.78</v>
      </c>
      <c r="Z44" s="241"/>
      <c r="AA44" s="241"/>
      <c r="AB44" s="241"/>
    </row>
    <row r="45" spans="2:28" ht="7.5" customHeight="1" x14ac:dyDescent="0.25">
      <c r="B45" s="239"/>
      <c r="C45" s="239"/>
      <c r="D45" s="240"/>
      <c r="E45" s="240"/>
      <c r="F45" s="240"/>
      <c r="G45" s="240"/>
      <c r="H45" s="240"/>
      <c r="I45" s="240"/>
    </row>
    <row r="46" spans="2:28" ht="6" customHeight="1" x14ac:dyDescent="0.25">
      <c r="B46" s="239" t="s">
        <v>317</v>
      </c>
      <c r="C46" s="239"/>
      <c r="D46" s="240" t="s">
        <v>318</v>
      </c>
      <c r="E46" s="240"/>
      <c r="F46" s="240"/>
      <c r="G46" s="240"/>
      <c r="H46" s="240"/>
      <c r="I46" s="240"/>
      <c r="J46" s="148">
        <v>0</v>
      </c>
      <c r="K46" s="148">
        <v>0</v>
      </c>
      <c r="L46" s="148">
        <v>0</v>
      </c>
      <c r="M46" s="148">
        <v>0</v>
      </c>
      <c r="N46" s="148">
        <v>0</v>
      </c>
      <c r="O46" s="148">
        <v>0</v>
      </c>
      <c r="P46" s="148">
        <v>0</v>
      </c>
      <c r="Q46" s="148">
        <v>0</v>
      </c>
      <c r="S46" s="148">
        <v>0</v>
      </c>
      <c r="T46" s="148">
        <v>0</v>
      </c>
      <c r="U46" s="241">
        <v>0</v>
      </c>
      <c r="V46" s="241"/>
      <c r="W46" s="241">
        <v>0</v>
      </c>
      <c r="X46" s="241"/>
      <c r="Y46" s="241">
        <v>0</v>
      </c>
      <c r="Z46" s="241"/>
      <c r="AA46" s="241"/>
      <c r="AB46" s="241"/>
    </row>
    <row r="47" spans="2:28" ht="7.5" customHeight="1" x14ac:dyDescent="0.25">
      <c r="B47" s="239"/>
      <c r="C47" s="239"/>
      <c r="D47" s="240"/>
      <c r="E47" s="240"/>
      <c r="F47" s="240"/>
      <c r="G47" s="240"/>
      <c r="H47" s="240"/>
      <c r="I47" s="240"/>
    </row>
    <row r="48" spans="2:28" ht="8.25" customHeight="1" x14ac:dyDescent="0.25">
      <c r="B48" s="239" t="s">
        <v>319</v>
      </c>
      <c r="C48" s="239"/>
      <c r="D48" s="242" t="s">
        <v>320</v>
      </c>
      <c r="E48" s="242"/>
      <c r="F48" s="242"/>
      <c r="G48" s="242"/>
      <c r="H48" s="242"/>
      <c r="I48" s="242"/>
      <c r="J48" s="148">
        <v>0</v>
      </c>
      <c r="K48" s="148">
        <v>0</v>
      </c>
      <c r="L48" s="148">
        <v>0</v>
      </c>
      <c r="M48" s="148">
        <v>0</v>
      </c>
      <c r="N48" s="148">
        <v>0</v>
      </c>
      <c r="O48" s="148">
        <v>0</v>
      </c>
      <c r="P48" s="148">
        <v>0</v>
      </c>
      <c r="Q48" s="148">
        <v>0</v>
      </c>
      <c r="S48" s="148">
        <v>0</v>
      </c>
      <c r="T48" s="148">
        <v>0</v>
      </c>
      <c r="U48" s="241">
        <v>0</v>
      </c>
      <c r="V48" s="241"/>
      <c r="W48" s="241">
        <v>0</v>
      </c>
      <c r="X48" s="241"/>
      <c r="Y48" s="241">
        <v>0</v>
      </c>
      <c r="Z48" s="241"/>
      <c r="AA48" s="241"/>
      <c r="AB48" s="241"/>
    </row>
    <row r="49" spans="2:28" ht="8.25" customHeight="1" x14ac:dyDescent="0.25">
      <c r="D49" s="242"/>
      <c r="E49" s="242"/>
      <c r="F49" s="242"/>
      <c r="G49" s="242"/>
      <c r="H49" s="242"/>
      <c r="I49" s="242"/>
    </row>
    <row r="50" spans="2:28" ht="8.25" customHeight="1" x14ac:dyDescent="0.25">
      <c r="B50" s="239" t="s">
        <v>321</v>
      </c>
      <c r="C50" s="239"/>
      <c r="D50" s="242" t="s">
        <v>322</v>
      </c>
      <c r="E50" s="242"/>
      <c r="F50" s="242"/>
      <c r="G50" s="242"/>
      <c r="H50" s="242"/>
      <c r="I50" s="242"/>
      <c r="J50" s="148">
        <v>141.21</v>
      </c>
      <c r="K50" s="148">
        <v>0</v>
      </c>
      <c r="L50" s="148">
        <v>0</v>
      </c>
      <c r="M50" s="148">
        <v>0</v>
      </c>
      <c r="N50" s="148">
        <v>0</v>
      </c>
      <c r="O50" s="148">
        <v>0</v>
      </c>
      <c r="P50" s="148">
        <v>0</v>
      </c>
      <c r="Q50" s="148">
        <v>0</v>
      </c>
      <c r="S50" s="148">
        <v>0</v>
      </c>
      <c r="T50" s="148">
        <v>0</v>
      </c>
      <c r="U50" s="241">
        <v>0</v>
      </c>
      <c r="V50" s="241"/>
      <c r="W50" s="241">
        <v>0</v>
      </c>
      <c r="X50" s="241"/>
      <c r="Y50" s="241">
        <v>141.21</v>
      </c>
      <c r="Z50" s="241"/>
      <c r="AA50" s="241"/>
      <c r="AB50" s="241"/>
    </row>
    <row r="51" spans="2:28" ht="8.25" customHeight="1" x14ac:dyDescent="0.25">
      <c r="D51" s="242"/>
      <c r="E51" s="242"/>
      <c r="F51" s="242"/>
      <c r="G51" s="242"/>
      <c r="H51" s="242"/>
      <c r="I51" s="242"/>
    </row>
    <row r="52" spans="2:28" ht="6" customHeight="1" x14ac:dyDescent="0.25">
      <c r="B52" s="239" t="s">
        <v>323</v>
      </c>
      <c r="C52" s="239"/>
      <c r="D52" s="240" t="s">
        <v>324</v>
      </c>
      <c r="E52" s="240"/>
      <c r="F52" s="240"/>
      <c r="G52" s="240"/>
      <c r="H52" s="240"/>
      <c r="I52" s="240"/>
      <c r="J52" s="148">
        <v>0</v>
      </c>
      <c r="K52" s="148">
        <v>0</v>
      </c>
      <c r="L52" s="148">
        <v>0</v>
      </c>
      <c r="M52" s="148">
        <v>0</v>
      </c>
      <c r="N52" s="148">
        <v>0</v>
      </c>
      <c r="O52" s="148">
        <v>0</v>
      </c>
      <c r="P52" s="148">
        <v>0</v>
      </c>
      <c r="Q52" s="148">
        <v>0</v>
      </c>
      <c r="S52" s="148">
        <v>0</v>
      </c>
      <c r="T52" s="148">
        <v>0</v>
      </c>
      <c r="U52" s="241">
        <v>0</v>
      </c>
      <c r="V52" s="241"/>
      <c r="W52" s="241">
        <v>0</v>
      </c>
      <c r="X52" s="241"/>
      <c r="Y52" s="241">
        <v>0</v>
      </c>
      <c r="Z52" s="241"/>
      <c r="AA52" s="241"/>
      <c r="AB52" s="241"/>
    </row>
    <row r="53" spans="2:28" ht="7.5" customHeight="1" x14ac:dyDescent="0.25">
      <c r="B53" s="239"/>
      <c r="C53" s="239"/>
      <c r="D53" s="240"/>
      <c r="E53" s="240"/>
      <c r="F53" s="240"/>
      <c r="G53" s="240"/>
      <c r="H53" s="240"/>
      <c r="I53" s="240"/>
    </row>
    <row r="54" spans="2:28" ht="6" customHeight="1" x14ac:dyDescent="0.25">
      <c r="B54" s="239" t="s">
        <v>325</v>
      </c>
      <c r="C54" s="239"/>
      <c r="D54" s="240" t="s">
        <v>326</v>
      </c>
      <c r="E54" s="240"/>
      <c r="F54" s="240"/>
      <c r="G54" s="240"/>
      <c r="H54" s="240"/>
      <c r="I54" s="240"/>
      <c r="J54" s="148">
        <v>0</v>
      </c>
      <c r="K54" s="148">
        <v>0</v>
      </c>
      <c r="L54" s="148">
        <v>0</v>
      </c>
      <c r="M54" s="148">
        <v>0</v>
      </c>
      <c r="N54" s="148">
        <v>0</v>
      </c>
      <c r="O54" s="148">
        <v>0</v>
      </c>
      <c r="P54" s="148">
        <v>0</v>
      </c>
      <c r="Q54" s="148">
        <v>0</v>
      </c>
      <c r="S54" s="148">
        <v>0</v>
      </c>
      <c r="T54" s="148">
        <v>0</v>
      </c>
      <c r="U54" s="241">
        <v>0</v>
      </c>
      <c r="V54" s="241"/>
      <c r="W54" s="241">
        <v>0</v>
      </c>
      <c r="X54" s="241"/>
      <c r="Y54" s="241">
        <v>0</v>
      </c>
      <c r="Z54" s="241"/>
      <c r="AA54" s="241"/>
      <c r="AB54" s="241"/>
    </row>
    <row r="55" spans="2:28" ht="7.5" customHeight="1" x14ac:dyDescent="0.25">
      <c r="B55" s="239"/>
      <c r="C55" s="239"/>
      <c r="D55" s="240"/>
      <c r="E55" s="240"/>
      <c r="F55" s="240"/>
      <c r="G55" s="240"/>
      <c r="H55" s="240"/>
      <c r="I55" s="240"/>
    </row>
    <row r="56" spans="2:28" ht="6" customHeight="1" x14ac:dyDescent="0.25">
      <c r="B56" s="239" t="s">
        <v>327</v>
      </c>
      <c r="C56" s="239"/>
      <c r="D56" s="240" t="s">
        <v>328</v>
      </c>
      <c r="E56" s="240"/>
      <c r="F56" s="240"/>
      <c r="G56" s="240"/>
      <c r="H56" s="240"/>
      <c r="I56" s="240"/>
      <c r="J56" s="148">
        <v>0</v>
      </c>
      <c r="K56" s="148">
        <v>0</v>
      </c>
      <c r="L56" s="148">
        <v>0</v>
      </c>
      <c r="M56" s="148">
        <v>0</v>
      </c>
      <c r="N56" s="148">
        <v>0</v>
      </c>
      <c r="O56" s="148">
        <v>0</v>
      </c>
      <c r="P56" s="148">
        <v>0</v>
      </c>
      <c r="Q56" s="148">
        <v>0</v>
      </c>
      <c r="S56" s="148">
        <v>0</v>
      </c>
      <c r="T56" s="148">
        <v>0</v>
      </c>
      <c r="U56" s="241">
        <v>0</v>
      </c>
      <c r="V56" s="241"/>
      <c r="W56" s="241">
        <v>0</v>
      </c>
      <c r="X56" s="241"/>
      <c r="Y56" s="241">
        <v>0</v>
      </c>
      <c r="Z56" s="241"/>
      <c r="AA56" s="241"/>
      <c r="AB56" s="241"/>
    </row>
    <row r="57" spans="2:28" ht="7.5" customHeight="1" x14ac:dyDescent="0.25">
      <c r="B57" s="239"/>
      <c r="C57" s="239"/>
      <c r="D57" s="240"/>
      <c r="E57" s="240"/>
      <c r="F57" s="240"/>
      <c r="G57" s="240"/>
      <c r="H57" s="240"/>
      <c r="I57" s="240"/>
    </row>
    <row r="58" spans="2:28" ht="6" customHeight="1" x14ac:dyDescent="0.25">
      <c r="B58" s="239" t="s">
        <v>329</v>
      </c>
      <c r="C58" s="239"/>
      <c r="D58" s="240" t="s">
        <v>330</v>
      </c>
      <c r="E58" s="240"/>
      <c r="F58" s="240"/>
      <c r="G58" s="240"/>
      <c r="H58" s="240"/>
      <c r="I58" s="240"/>
      <c r="J58" s="148">
        <v>0</v>
      </c>
      <c r="K58" s="148">
        <v>0</v>
      </c>
      <c r="L58" s="148">
        <v>0</v>
      </c>
      <c r="M58" s="148">
        <v>0</v>
      </c>
      <c r="N58" s="148">
        <v>0</v>
      </c>
      <c r="O58" s="148">
        <v>0</v>
      </c>
      <c r="P58" s="148">
        <v>0</v>
      </c>
      <c r="Q58" s="148">
        <v>0</v>
      </c>
      <c r="S58" s="148">
        <v>0</v>
      </c>
      <c r="T58" s="148">
        <v>0</v>
      </c>
      <c r="U58" s="241">
        <v>0</v>
      </c>
      <c r="V58" s="241"/>
      <c r="W58" s="241">
        <v>0</v>
      </c>
      <c r="X58" s="241"/>
      <c r="Y58" s="241">
        <v>0</v>
      </c>
      <c r="Z58" s="241"/>
      <c r="AA58" s="241"/>
      <c r="AB58" s="241"/>
    </row>
    <row r="59" spans="2:28" ht="7.5" customHeight="1" x14ac:dyDescent="0.25">
      <c r="B59" s="239"/>
      <c r="C59" s="239"/>
      <c r="D59" s="240"/>
      <c r="E59" s="240"/>
      <c r="F59" s="240"/>
      <c r="G59" s="240"/>
      <c r="H59" s="240"/>
      <c r="I59" s="240"/>
    </row>
    <row r="60" spans="2:28" ht="6" customHeight="1" x14ac:dyDescent="0.25">
      <c r="B60" s="239" t="s">
        <v>331</v>
      </c>
      <c r="C60" s="239"/>
      <c r="D60" s="240" t="s">
        <v>332</v>
      </c>
      <c r="E60" s="240"/>
      <c r="F60" s="240"/>
      <c r="G60" s="240"/>
      <c r="H60" s="240"/>
      <c r="I60" s="240"/>
      <c r="J60" s="148">
        <v>0</v>
      </c>
      <c r="K60" s="148">
        <v>0</v>
      </c>
      <c r="L60" s="148">
        <v>0</v>
      </c>
      <c r="M60" s="148">
        <v>0</v>
      </c>
      <c r="N60" s="148">
        <v>0</v>
      </c>
      <c r="O60" s="148">
        <v>0</v>
      </c>
      <c r="P60" s="148">
        <v>0</v>
      </c>
      <c r="Q60" s="148">
        <v>0</v>
      </c>
      <c r="S60" s="148">
        <v>0</v>
      </c>
      <c r="T60" s="148">
        <v>0</v>
      </c>
      <c r="U60" s="241">
        <v>0</v>
      </c>
      <c r="V60" s="241"/>
      <c r="W60" s="241">
        <v>0</v>
      </c>
      <c r="X60" s="241"/>
      <c r="Y60" s="241">
        <v>0</v>
      </c>
      <c r="Z60" s="241"/>
      <c r="AA60" s="241"/>
      <c r="AB60" s="241"/>
    </row>
    <row r="61" spans="2:28" ht="7.5" customHeight="1" x14ac:dyDescent="0.25">
      <c r="B61" s="239"/>
      <c r="C61" s="239"/>
      <c r="D61" s="240"/>
      <c r="E61" s="240"/>
      <c r="F61" s="240"/>
      <c r="G61" s="240"/>
      <c r="H61" s="240"/>
      <c r="I61" s="240"/>
    </row>
    <row r="62" spans="2:28" ht="8.25" customHeight="1" x14ac:dyDescent="0.25">
      <c r="B62" s="239" t="s">
        <v>333</v>
      </c>
      <c r="C62" s="239"/>
      <c r="D62" s="242" t="s">
        <v>334</v>
      </c>
      <c r="E62" s="242"/>
      <c r="F62" s="242"/>
      <c r="G62" s="242"/>
      <c r="H62" s="242"/>
      <c r="I62" s="242"/>
      <c r="J62" s="148">
        <v>0</v>
      </c>
      <c r="K62" s="148">
        <v>0</v>
      </c>
      <c r="L62" s="148">
        <v>0</v>
      </c>
      <c r="M62" s="148">
        <v>0</v>
      </c>
      <c r="N62" s="148">
        <v>0</v>
      </c>
      <c r="O62" s="148">
        <v>0</v>
      </c>
      <c r="P62" s="148">
        <v>0</v>
      </c>
      <c r="Q62" s="148">
        <v>0</v>
      </c>
      <c r="S62" s="148">
        <v>0</v>
      </c>
      <c r="T62" s="148">
        <v>0</v>
      </c>
      <c r="U62" s="241">
        <v>0</v>
      </c>
      <c r="V62" s="241"/>
      <c r="W62" s="241">
        <v>0</v>
      </c>
      <c r="X62" s="241"/>
      <c r="Y62" s="241">
        <v>0</v>
      </c>
      <c r="Z62" s="241"/>
      <c r="AA62" s="241"/>
      <c r="AB62" s="241"/>
    </row>
    <row r="63" spans="2:28" ht="8.25" customHeight="1" x14ac:dyDescent="0.25">
      <c r="D63" s="242"/>
      <c r="E63" s="242"/>
      <c r="F63" s="242"/>
      <c r="G63" s="242"/>
      <c r="H63" s="242"/>
      <c r="I63" s="242"/>
    </row>
    <row r="64" spans="2:28" ht="8.25" customHeight="1" x14ac:dyDescent="0.25">
      <c r="B64" s="239" t="s">
        <v>335</v>
      </c>
      <c r="C64" s="239"/>
      <c r="D64" s="242" t="s">
        <v>336</v>
      </c>
      <c r="E64" s="242"/>
      <c r="F64" s="242"/>
      <c r="G64" s="242"/>
      <c r="H64" s="242"/>
      <c r="I64" s="242"/>
      <c r="J64" s="148">
        <v>0</v>
      </c>
      <c r="K64" s="148">
        <v>0</v>
      </c>
      <c r="L64" s="148">
        <v>0</v>
      </c>
      <c r="M64" s="148">
        <v>0</v>
      </c>
      <c r="N64" s="148">
        <v>0</v>
      </c>
      <c r="O64" s="148">
        <v>0</v>
      </c>
      <c r="P64" s="148">
        <v>0</v>
      </c>
      <c r="Q64" s="148">
        <v>0</v>
      </c>
      <c r="S64" s="148">
        <v>0</v>
      </c>
      <c r="T64" s="148">
        <v>0</v>
      </c>
      <c r="U64" s="241">
        <v>0</v>
      </c>
      <c r="V64" s="241"/>
      <c r="W64" s="241">
        <v>0</v>
      </c>
      <c r="X64" s="241"/>
      <c r="Y64" s="241">
        <v>0</v>
      </c>
      <c r="Z64" s="241"/>
      <c r="AA64" s="241"/>
      <c r="AB64" s="241"/>
    </row>
    <row r="65" spans="2:28" ht="8.25" customHeight="1" x14ac:dyDescent="0.25">
      <c r="D65" s="242"/>
      <c r="E65" s="242"/>
      <c r="F65" s="242"/>
      <c r="G65" s="242"/>
      <c r="H65" s="242"/>
      <c r="I65" s="242"/>
    </row>
    <row r="66" spans="2:28" ht="6" customHeight="1" x14ac:dyDescent="0.25">
      <c r="B66" s="239" t="s">
        <v>337</v>
      </c>
      <c r="C66" s="239"/>
      <c r="D66" s="240" t="s">
        <v>338</v>
      </c>
      <c r="E66" s="240"/>
      <c r="F66" s="240"/>
      <c r="G66" s="240"/>
      <c r="H66" s="240"/>
      <c r="I66" s="240"/>
      <c r="J66" s="148">
        <v>0</v>
      </c>
      <c r="K66" s="148">
        <v>0</v>
      </c>
      <c r="L66" s="148">
        <v>0</v>
      </c>
      <c r="M66" s="148">
        <v>0</v>
      </c>
      <c r="N66" s="148">
        <v>0</v>
      </c>
      <c r="O66" s="148">
        <v>0</v>
      </c>
      <c r="P66" s="148">
        <v>0</v>
      </c>
      <c r="Q66" s="148">
        <v>0</v>
      </c>
      <c r="S66" s="148">
        <v>0</v>
      </c>
      <c r="T66" s="148">
        <v>0</v>
      </c>
      <c r="U66" s="241">
        <v>0</v>
      </c>
      <c r="V66" s="241"/>
      <c r="W66" s="241">
        <v>0</v>
      </c>
      <c r="X66" s="241"/>
      <c r="Y66" s="241">
        <v>0</v>
      </c>
      <c r="Z66" s="241"/>
      <c r="AA66" s="241"/>
      <c r="AB66" s="241"/>
    </row>
    <row r="67" spans="2:28" ht="7.5" customHeight="1" x14ac:dyDescent="0.25">
      <c r="B67" s="239"/>
      <c r="C67" s="239"/>
      <c r="D67" s="240"/>
      <c r="E67" s="240"/>
      <c r="F67" s="240"/>
      <c r="G67" s="240"/>
      <c r="H67" s="240"/>
      <c r="I67" s="240"/>
    </row>
    <row r="68" spans="2:28" ht="8.25" customHeight="1" x14ac:dyDescent="0.25">
      <c r="B68" s="239" t="s">
        <v>339</v>
      </c>
      <c r="C68" s="239"/>
      <c r="D68" s="242" t="s">
        <v>340</v>
      </c>
      <c r="E68" s="242"/>
      <c r="F68" s="242"/>
      <c r="G68" s="242"/>
      <c r="H68" s="242"/>
      <c r="I68" s="242"/>
      <c r="J68" s="148">
        <v>0</v>
      </c>
      <c r="K68" s="148">
        <v>0</v>
      </c>
      <c r="L68" s="148">
        <v>0</v>
      </c>
      <c r="M68" s="148">
        <v>0</v>
      </c>
      <c r="N68" s="148">
        <v>0</v>
      </c>
      <c r="O68" s="148">
        <v>0</v>
      </c>
      <c r="P68" s="148">
        <v>0</v>
      </c>
      <c r="Q68" s="148">
        <v>0</v>
      </c>
      <c r="S68" s="148">
        <v>0</v>
      </c>
      <c r="T68" s="148">
        <v>0</v>
      </c>
      <c r="U68" s="241">
        <v>0</v>
      </c>
      <c r="V68" s="241"/>
      <c r="W68" s="241">
        <v>0</v>
      </c>
      <c r="X68" s="241"/>
      <c r="Y68" s="241">
        <v>0</v>
      </c>
      <c r="Z68" s="241"/>
      <c r="AA68" s="241"/>
      <c r="AB68" s="241"/>
    </row>
    <row r="69" spans="2:28" ht="8.25" customHeight="1" x14ac:dyDescent="0.25">
      <c r="D69" s="242"/>
      <c r="E69" s="242"/>
      <c r="F69" s="242"/>
      <c r="G69" s="242"/>
      <c r="H69" s="242"/>
      <c r="I69" s="242"/>
    </row>
    <row r="70" spans="2:28" ht="8.25" customHeight="1" x14ac:dyDescent="0.25">
      <c r="B70" s="239" t="s">
        <v>341</v>
      </c>
      <c r="C70" s="239"/>
      <c r="D70" s="242" t="s">
        <v>342</v>
      </c>
      <c r="E70" s="242"/>
      <c r="F70" s="242"/>
      <c r="G70" s="242"/>
      <c r="H70" s="242"/>
      <c r="I70" s="242"/>
      <c r="J70" s="148">
        <v>0</v>
      </c>
      <c r="K70" s="148">
        <v>0</v>
      </c>
      <c r="L70" s="148">
        <v>0</v>
      </c>
      <c r="M70" s="148">
        <v>0</v>
      </c>
      <c r="N70" s="148">
        <v>0</v>
      </c>
      <c r="O70" s="148">
        <v>0</v>
      </c>
      <c r="P70" s="148">
        <v>0</v>
      </c>
      <c r="Q70" s="148">
        <v>0</v>
      </c>
      <c r="S70" s="148">
        <v>0</v>
      </c>
      <c r="T70" s="148">
        <v>0</v>
      </c>
      <c r="U70" s="241">
        <v>0</v>
      </c>
      <c r="V70" s="241"/>
      <c r="W70" s="241">
        <v>0</v>
      </c>
      <c r="X70" s="241"/>
      <c r="Y70" s="241">
        <v>0</v>
      </c>
      <c r="Z70" s="241"/>
      <c r="AA70" s="241"/>
      <c r="AB70" s="241"/>
    </row>
    <row r="71" spans="2:28" ht="8.25" customHeight="1" x14ac:dyDescent="0.25">
      <c r="D71" s="242"/>
      <c r="E71" s="242"/>
      <c r="F71" s="242"/>
      <c r="G71" s="242"/>
      <c r="H71" s="242"/>
      <c r="I71" s="242"/>
    </row>
    <row r="72" spans="2:28" ht="8.25" customHeight="1" x14ac:dyDescent="0.25">
      <c r="D72" s="242"/>
      <c r="E72" s="242"/>
      <c r="F72" s="242"/>
      <c r="G72" s="242"/>
      <c r="H72" s="242"/>
      <c r="I72" s="242"/>
    </row>
    <row r="73" spans="2:28" ht="8.25" customHeight="1" x14ac:dyDescent="0.25">
      <c r="B73" s="239" t="s">
        <v>343</v>
      </c>
      <c r="C73" s="239"/>
      <c r="D73" s="242" t="s">
        <v>344</v>
      </c>
      <c r="E73" s="242"/>
      <c r="F73" s="242"/>
      <c r="G73" s="242"/>
      <c r="H73" s="242"/>
      <c r="I73" s="242"/>
      <c r="J73" s="148">
        <v>0</v>
      </c>
      <c r="K73" s="148">
        <v>0</v>
      </c>
      <c r="L73" s="148">
        <v>0</v>
      </c>
      <c r="M73" s="148">
        <v>0</v>
      </c>
      <c r="N73" s="148">
        <v>0</v>
      </c>
      <c r="O73" s="148">
        <v>0</v>
      </c>
      <c r="P73" s="148">
        <v>0</v>
      </c>
      <c r="Q73" s="148">
        <v>0</v>
      </c>
      <c r="S73" s="148">
        <v>0</v>
      </c>
      <c r="T73" s="148">
        <v>0</v>
      </c>
      <c r="U73" s="241">
        <v>0</v>
      </c>
      <c r="V73" s="241"/>
      <c r="W73" s="241">
        <v>0</v>
      </c>
      <c r="X73" s="241"/>
      <c r="Y73" s="241">
        <v>0</v>
      </c>
      <c r="Z73" s="241"/>
      <c r="AA73" s="241"/>
      <c r="AB73" s="241"/>
    </row>
    <row r="74" spans="2:28" ht="8.25" customHeight="1" x14ac:dyDescent="0.25">
      <c r="D74" s="242"/>
      <c r="E74" s="242"/>
      <c r="F74" s="242"/>
      <c r="G74" s="242"/>
      <c r="H74" s="242"/>
      <c r="I74" s="242"/>
    </row>
    <row r="75" spans="2:28" ht="8.25" customHeight="1" x14ac:dyDescent="0.25">
      <c r="B75" s="239" t="s">
        <v>345</v>
      </c>
      <c r="C75" s="239"/>
      <c r="D75" s="242" t="s">
        <v>346</v>
      </c>
      <c r="E75" s="242"/>
      <c r="F75" s="242"/>
      <c r="G75" s="242"/>
      <c r="H75" s="242"/>
      <c r="I75" s="242"/>
      <c r="J75" s="148">
        <v>0</v>
      </c>
      <c r="K75" s="148">
        <v>0</v>
      </c>
      <c r="L75" s="148">
        <v>0</v>
      </c>
      <c r="M75" s="148">
        <v>0</v>
      </c>
      <c r="N75" s="148">
        <v>0</v>
      </c>
      <c r="O75" s="148">
        <v>0</v>
      </c>
      <c r="P75" s="148">
        <v>0</v>
      </c>
      <c r="Q75" s="148">
        <v>0</v>
      </c>
      <c r="S75" s="148">
        <v>0</v>
      </c>
      <c r="T75" s="148">
        <v>0</v>
      </c>
      <c r="U75" s="241">
        <v>0</v>
      </c>
      <c r="V75" s="241"/>
      <c r="W75" s="241">
        <v>0</v>
      </c>
      <c r="X75" s="241"/>
      <c r="Y75" s="241">
        <v>0</v>
      </c>
      <c r="Z75" s="241"/>
      <c r="AA75" s="241"/>
      <c r="AB75" s="241"/>
    </row>
    <row r="76" spans="2:28" ht="8.25" customHeight="1" x14ac:dyDescent="0.25">
      <c r="D76" s="242"/>
      <c r="E76" s="242"/>
      <c r="F76" s="242"/>
      <c r="G76" s="242"/>
      <c r="H76" s="242"/>
      <c r="I76" s="242"/>
    </row>
    <row r="77" spans="2:28" ht="8.25" customHeight="1" x14ac:dyDescent="0.25">
      <c r="B77" s="239" t="s">
        <v>347</v>
      </c>
      <c r="C77" s="239"/>
      <c r="D77" s="242" t="s">
        <v>348</v>
      </c>
      <c r="E77" s="242"/>
      <c r="F77" s="242"/>
      <c r="G77" s="242"/>
      <c r="H77" s="242"/>
      <c r="I77" s="242"/>
      <c r="J77" s="148">
        <v>0</v>
      </c>
      <c r="K77" s="148">
        <v>0</v>
      </c>
      <c r="L77" s="148">
        <v>0</v>
      </c>
      <c r="M77" s="148">
        <v>0</v>
      </c>
      <c r="N77" s="148">
        <v>0</v>
      </c>
      <c r="O77" s="148">
        <v>0</v>
      </c>
      <c r="P77" s="148">
        <v>0</v>
      </c>
      <c r="Q77" s="148">
        <v>0</v>
      </c>
      <c r="S77" s="148">
        <v>0</v>
      </c>
      <c r="T77" s="148">
        <v>0</v>
      </c>
      <c r="U77" s="241">
        <v>0</v>
      </c>
      <c r="V77" s="241"/>
      <c r="W77" s="241">
        <v>0</v>
      </c>
      <c r="X77" s="241"/>
      <c r="Y77" s="241">
        <v>0</v>
      </c>
      <c r="Z77" s="241"/>
      <c r="AA77" s="241"/>
      <c r="AB77" s="241"/>
    </row>
    <row r="78" spans="2:28" ht="8.25" customHeight="1" x14ac:dyDescent="0.25">
      <c r="D78" s="242"/>
      <c r="E78" s="242"/>
      <c r="F78" s="242"/>
      <c r="G78" s="242"/>
      <c r="H78" s="242"/>
      <c r="I78" s="242"/>
    </row>
    <row r="79" spans="2:28" ht="8.25" customHeight="1" x14ac:dyDescent="0.25">
      <c r="B79" s="239" t="s">
        <v>349</v>
      </c>
      <c r="C79" s="239"/>
      <c r="D79" s="242" t="s">
        <v>350</v>
      </c>
      <c r="E79" s="242"/>
      <c r="F79" s="242"/>
      <c r="G79" s="242"/>
      <c r="H79" s="242"/>
      <c r="I79" s="242"/>
      <c r="J79" s="148">
        <v>0</v>
      </c>
      <c r="K79" s="148">
        <v>0</v>
      </c>
      <c r="L79" s="148">
        <v>0</v>
      </c>
      <c r="M79" s="148">
        <v>0</v>
      </c>
      <c r="N79" s="148">
        <v>0</v>
      </c>
      <c r="O79" s="148">
        <v>0</v>
      </c>
      <c r="P79" s="148">
        <v>0</v>
      </c>
      <c r="Q79" s="148">
        <v>0</v>
      </c>
      <c r="S79" s="148">
        <v>0</v>
      </c>
      <c r="T79" s="148">
        <v>0</v>
      </c>
      <c r="U79" s="241">
        <v>0</v>
      </c>
      <c r="V79" s="241"/>
      <c r="W79" s="241">
        <v>0</v>
      </c>
      <c r="X79" s="241"/>
      <c r="Y79" s="241">
        <v>0</v>
      </c>
      <c r="Z79" s="241"/>
      <c r="AA79" s="241"/>
      <c r="AB79" s="241"/>
    </row>
    <row r="80" spans="2:28" ht="8.25" customHeight="1" x14ac:dyDescent="0.25">
      <c r="D80" s="242"/>
      <c r="E80" s="242"/>
      <c r="F80" s="242"/>
      <c r="G80" s="242"/>
      <c r="H80" s="242"/>
      <c r="I80" s="242"/>
    </row>
    <row r="81" spans="2:28" ht="8.25" customHeight="1" x14ac:dyDescent="0.25">
      <c r="B81" s="239" t="s">
        <v>351</v>
      </c>
      <c r="C81" s="239"/>
      <c r="D81" s="242" t="s">
        <v>352</v>
      </c>
      <c r="E81" s="242"/>
      <c r="F81" s="242"/>
      <c r="G81" s="242"/>
      <c r="H81" s="242"/>
      <c r="I81" s="242"/>
      <c r="J81" s="148">
        <v>5650</v>
      </c>
      <c r="K81" s="148">
        <v>0</v>
      </c>
      <c r="L81" s="148">
        <v>0</v>
      </c>
      <c r="M81" s="148">
        <v>0</v>
      </c>
      <c r="N81" s="148">
        <v>0</v>
      </c>
      <c r="O81" s="148">
        <v>0</v>
      </c>
      <c r="P81" s="148">
        <v>0</v>
      </c>
      <c r="Q81" s="148">
        <v>0</v>
      </c>
      <c r="S81" s="148">
        <v>0</v>
      </c>
      <c r="T81" s="148">
        <v>0</v>
      </c>
      <c r="U81" s="241">
        <v>0</v>
      </c>
      <c r="V81" s="241"/>
      <c r="W81" s="241">
        <v>0</v>
      </c>
      <c r="X81" s="241"/>
      <c r="Y81" s="241">
        <v>5650</v>
      </c>
      <c r="Z81" s="241"/>
      <c r="AA81" s="241"/>
      <c r="AB81" s="241"/>
    </row>
    <row r="82" spans="2:28" ht="8.25" customHeight="1" x14ac:dyDescent="0.25">
      <c r="D82" s="242"/>
      <c r="E82" s="242"/>
      <c r="F82" s="242"/>
      <c r="G82" s="242"/>
      <c r="H82" s="242"/>
      <c r="I82" s="242"/>
    </row>
    <row r="83" spans="2:28" ht="8.25" customHeight="1" x14ac:dyDescent="0.25">
      <c r="B83" s="239" t="s">
        <v>353</v>
      </c>
      <c r="C83" s="239"/>
      <c r="D83" s="242" t="s">
        <v>354</v>
      </c>
      <c r="E83" s="242"/>
      <c r="F83" s="242"/>
      <c r="G83" s="242"/>
      <c r="H83" s="242"/>
      <c r="I83" s="242"/>
      <c r="J83" s="148">
        <v>0</v>
      </c>
      <c r="K83" s="148">
        <v>0</v>
      </c>
      <c r="L83" s="148">
        <v>0</v>
      </c>
      <c r="M83" s="148">
        <v>0</v>
      </c>
      <c r="N83" s="148">
        <v>0</v>
      </c>
      <c r="O83" s="148">
        <v>0</v>
      </c>
      <c r="P83" s="148">
        <v>0</v>
      </c>
      <c r="Q83" s="148">
        <v>0</v>
      </c>
      <c r="S83" s="148">
        <v>0</v>
      </c>
      <c r="T83" s="148">
        <v>0</v>
      </c>
      <c r="U83" s="241">
        <v>0</v>
      </c>
      <c r="V83" s="241"/>
      <c r="W83" s="241">
        <v>0</v>
      </c>
      <c r="X83" s="241"/>
      <c r="Y83" s="241">
        <v>0</v>
      </c>
      <c r="Z83" s="241"/>
      <c r="AA83" s="241"/>
      <c r="AB83" s="241"/>
    </row>
    <row r="84" spans="2:28" ht="8.25" customHeight="1" x14ac:dyDescent="0.25">
      <c r="D84" s="242"/>
      <c r="E84" s="242"/>
      <c r="F84" s="242"/>
      <c r="G84" s="242"/>
      <c r="H84" s="242"/>
      <c r="I84" s="242"/>
    </row>
    <row r="85" spans="2:28" ht="6" customHeight="1" x14ac:dyDescent="0.25">
      <c r="B85" s="239" t="s">
        <v>355</v>
      </c>
      <c r="C85" s="239"/>
      <c r="D85" s="240" t="s">
        <v>356</v>
      </c>
      <c r="E85" s="240"/>
      <c r="F85" s="240"/>
      <c r="G85" s="240"/>
      <c r="H85" s="240"/>
      <c r="I85" s="240"/>
      <c r="J85" s="148">
        <v>0</v>
      </c>
      <c r="K85" s="148">
        <v>0</v>
      </c>
      <c r="L85" s="148">
        <v>0</v>
      </c>
      <c r="M85" s="148">
        <v>0</v>
      </c>
      <c r="N85" s="148">
        <v>0</v>
      </c>
      <c r="O85" s="148">
        <v>0</v>
      </c>
      <c r="P85" s="148">
        <v>0</v>
      </c>
      <c r="Q85" s="148">
        <v>0</v>
      </c>
      <c r="S85" s="148">
        <v>0</v>
      </c>
      <c r="T85" s="148">
        <v>0</v>
      </c>
      <c r="U85" s="241">
        <v>0</v>
      </c>
      <c r="V85" s="241"/>
      <c r="W85" s="241">
        <v>0</v>
      </c>
      <c r="X85" s="241"/>
      <c r="Y85" s="241">
        <v>0</v>
      </c>
      <c r="Z85" s="241"/>
      <c r="AA85" s="241"/>
      <c r="AB85" s="241"/>
    </row>
    <row r="86" spans="2:28" ht="7.5" customHeight="1" x14ac:dyDescent="0.25">
      <c r="B86" s="239"/>
      <c r="C86" s="239"/>
      <c r="D86" s="240"/>
      <c r="E86" s="240"/>
      <c r="F86" s="240"/>
      <c r="G86" s="240"/>
      <c r="H86" s="240"/>
      <c r="I86" s="240"/>
    </row>
    <row r="87" spans="2:28" ht="6" customHeight="1" x14ac:dyDescent="0.25">
      <c r="B87" s="239" t="s">
        <v>357</v>
      </c>
      <c r="C87" s="239"/>
      <c r="D87" s="240" t="s">
        <v>358</v>
      </c>
      <c r="E87" s="240"/>
      <c r="F87" s="240"/>
      <c r="G87" s="240"/>
      <c r="H87" s="240"/>
      <c r="I87" s="240"/>
      <c r="J87" s="148">
        <v>0</v>
      </c>
      <c r="K87" s="148">
        <v>0</v>
      </c>
      <c r="L87" s="148">
        <v>0</v>
      </c>
      <c r="M87" s="148">
        <v>0</v>
      </c>
      <c r="N87" s="148">
        <v>0</v>
      </c>
      <c r="O87" s="148">
        <v>0</v>
      </c>
      <c r="P87" s="148">
        <v>0</v>
      </c>
      <c r="Q87" s="148">
        <v>0</v>
      </c>
      <c r="S87" s="148">
        <v>0</v>
      </c>
      <c r="T87" s="148">
        <v>0</v>
      </c>
      <c r="U87" s="241">
        <v>0</v>
      </c>
      <c r="V87" s="241"/>
      <c r="W87" s="241">
        <v>0</v>
      </c>
      <c r="X87" s="241"/>
      <c r="Y87" s="241">
        <v>0</v>
      </c>
      <c r="Z87" s="241"/>
      <c r="AA87" s="241"/>
      <c r="AB87" s="241"/>
    </row>
    <row r="88" spans="2:28" ht="7.5" customHeight="1" x14ac:dyDescent="0.25">
      <c r="B88" s="239"/>
      <c r="C88" s="239"/>
      <c r="D88" s="240"/>
      <c r="E88" s="240"/>
      <c r="F88" s="240"/>
      <c r="G88" s="240"/>
      <c r="H88" s="240"/>
      <c r="I88" s="240"/>
    </row>
    <row r="89" spans="2:28" ht="8.25" customHeight="1" x14ac:dyDescent="0.25">
      <c r="B89" s="239" t="s">
        <v>359</v>
      </c>
      <c r="C89" s="239"/>
      <c r="D89" s="242" t="s">
        <v>360</v>
      </c>
      <c r="E89" s="242"/>
      <c r="F89" s="242"/>
      <c r="G89" s="242"/>
      <c r="H89" s="242"/>
      <c r="I89" s="242"/>
      <c r="J89" s="148">
        <v>0</v>
      </c>
      <c r="K89" s="148">
        <v>0</v>
      </c>
      <c r="L89" s="148">
        <v>0</v>
      </c>
      <c r="M89" s="148">
        <v>0</v>
      </c>
      <c r="N89" s="148">
        <v>0</v>
      </c>
      <c r="O89" s="148">
        <v>0</v>
      </c>
      <c r="P89" s="148">
        <v>0</v>
      </c>
      <c r="Q89" s="148">
        <v>0</v>
      </c>
      <c r="S89" s="148">
        <v>0</v>
      </c>
      <c r="T89" s="148">
        <v>0</v>
      </c>
      <c r="U89" s="241">
        <v>0</v>
      </c>
      <c r="V89" s="241"/>
      <c r="W89" s="241">
        <v>0</v>
      </c>
      <c r="X89" s="241"/>
      <c r="Y89" s="241">
        <v>0</v>
      </c>
      <c r="Z89" s="241"/>
      <c r="AA89" s="241"/>
      <c r="AB89" s="241"/>
    </row>
    <row r="90" spans="2:28" ht="8.25" customHeight="1" x14ac:dyDescent="0.25">
      <c r="D90" s="242"/>
      <c r="E90" s="242"/>
      <c r="F90" s="242"/>
      <c r="G90" s="242"/>
      <c r="H90" s="242"/>
      <c r="I90" s="242"/>
    </row>
    <row r="91" spans="2:28" ht="8.25" customHeight="1" x14ac:dyDescent="0.25">
      <c r="B91" s="239" t="s">
        <v>361</v>
      </c>
      <c r="C91" s="239"/>
      <c r="D91" s="242" t="s">
        <v>362</v>
      </c>
      <c r="E91" s="242"/>
      <c r="F91" s="242"/>
      <c r="G91" s="242"/>
      <c r="H91" s="242"/>
      <c r="I91" s="242"/>
      <c r="J91" s="148">
        <v>0</v>
      </c>
      <c r="K91" s="148">
        <v>0</v>
      </c>
      <c r="L91" s="148">
        <v>0</v>
      </c>
      <c r="M91" s="148">
        <v>0</v>
      </c>
      <c r="N91" s="148">
        <v>0</v>
      </c>
      <c r="O91" s="148">
        <v>0</v>
      </c>
      <c r="P91" s="148">
        <v>0</v>
      </c>
      <c r="Q91" s="148">
        <v>0</v>
      </c>
      <c r="S91" s="148">
        <v>0</v>
      </c>
      <c r="T91" s="148">
        <v>0</v>
      </c>
      <c r="U91" s="241">
        <v>0</v>
      </c>
      <c r="V91" s="241"/>
      <c r="W91" s="241">
        <v>0</v>
      </c>
      <c r="X91" s="241"/>
      <c r="Y91" s="241">
        <v>0</v>
      </c>
      <c r="Z91" s="241"/>
      <c r="AA91" s="241"/>
      <c r="AB91" s="241"/>
    </row>
    <row r="92" spans="2:28" ht="8.25" customHeight="1" x14ac:dyDescent="0.25">
      <c r="D92" s="242"/>
      <c r="E92" s="242"/>
      <c r="F92" s="242"/>
      <c r="G92" s="242"/>
      <c r="H92" s="242"/>
      <c r="I92" s="242"/>
    </row>
    <row r="93" spans="2:28" ht="6" customHeight="1" x14ac:dyDescent="0.25">
      <c r="B93" s="239" t="s">
        <v>363</v>
      </c>
      <c r="C93" s="239"/>
      <c r="D93" s="240" t="s">
        <v>364</v>
      </c>
      <c r="E93" s="240"/>
      <c r="F93" s="240"/>
      <c r="G93" s="240"/>
      <c r="H93" s="240"/>
      <c r="I93" s="240"/>
      <c r="J93" s="148">
        <v>0</v>
      </c>
      <c r="K93" s="148">
        <v>0</v>
      </c>
      <c r="L93" s="148">
        <v>0</v>
      </c>
      <c r="M93" s="148">
        <v>0</v>
      </c>
      <c r="N93" s="148">
        <v>0</v>
      </c>
      <c r="O93" s="148">
        <v>0</v>
      </c>
      <c r="P93" s="148">
        <v>0</v>
      </c>
      <c r="Q93" s="148">
        <v>0</v>
      </c>
      <c r="S93" s="148">
        <v>0</v>
      </c>
      <c r="T93" s="148">
        <v>0</v>
      </c>
      <c r="U93" s="241">
        <v>0</v>
      </c>
      <c r="V93" s="241"/>
      <c r="W93" s="241">
        <v>0</v>
      </c>
      <c r="X93" s="241"/>
      <c r="Y93" s="241">
        <v>0</v>
      </c>
      <c r="Z93" s="241"/>
      <c r="AA93" s="241"/>
      <c r="AB93" s="241"/>
    </row>
    <row r="94" spans="2:28" ht="7.5" customHeight="1" x14ac:dyDescent="0.25">
      <c r="B94" s="239"/>
      <c r="C94" s="239"/>
      <c r="D94" s="240"/>
      <c r="E94" s="240"/>
      <c r="F94" s="240"/>
      <c r="G94" s="240"/>
      <c r="H94" s="240"/>
      <c r="I94" s="240"/>
    </row>
    <row r="95" spans="2:28" ht="8.25" customHeight="1" x14ac:dyDescent="0.25">
      <c r="B95" s="239" t="s">
        <v>365</v>
      </c>
      <c r="C95" s="239"/>
      <c r="D95" s="242" t="s">
        <v>366</v>
      </c>
      <c r="E95" s="242"/>
      <c r="F95" s="242"/>
      <c r="G95" s="242"/>
      <c r="H95" s="242"/>
      <c r="I95" s="242"/>
      <c r="J95" s="148">
        <v>480</v>
      </c>
      <c r="K95" s="148">
        <v>0</v>
      </c>
      <c r="L95" s="148">
        <v>0</v>
      </c>
      <c r="M95" s="148">
        <v>0</v>
      </c>
      <c r="N95" s="148">
        <v>0</v>
      </c>
      <c r="O95" s="148">
        <v>0</v>
      </c>
      <c r="P95" s="148">
        <v>0</v>
      </c>
      <c r="Q95" s="148">
        <v>0</v>
      </c>
      <c r="S95" s="148">
        <v>0</v>
      </c>
      <c r="T95" s="148">
        <v>0</v>
      </c>
      <c r="U95" s="241">
        <v>0</v>
      </c>
      <c r="V95" s="241"/>
      <c r="W95" s="241">
        <v>0</v>
      </c>
      <c r="X95" s="241"/>
      <c r="Y95" s="241">
        <v>480</v>
      </c>
      <c r="Z95" s="241"/>
      <c r="AA95" s="241"/>
      <c r="AB95" s="241"/>
    </row>
    <row r="96" spans="2:28" ht="8.25" customHeight="1" x14ac:dyDescent="0.25">
      <c r="D96" s="242"/>
      <c r="E96" s="242"/>
      <c r="F96" s="242"/>
      <c r="G96" s="242"/>
      <c r="H96" s="242"/>
      <c r="I96" s="242"/>
    </row>
    <row r="97" spans="2:28" ht="6" customHeight="1" x14ac:dyDescent="0.25">
      <c r="B97" s="239" t="s">
        <v>367</v>
      </c>
      <c r="C97" s="239"/>
      <c r="D97" s="240" t="s">
        <v>368</v>
      </c>
      <c r="E97" s="240"/>
      <c r="F97" s="240"/>
      <c r="G97" s="240"/>
      <c r="H97" s="240"/>
      <c r="I97" s="240"/>
      <c r="J97" s="148">
        <v>31800</v>
      </c>
      <c r="K97" s="148">
        <v>0</v>
      </c>
      <c r="L97" s="148">
        <v>0</v>
      </c>
      <c r="M97" s="148">
        <v>0</v>
      </c>
      <c r="N97" s="148">
        <v>0</v>
      </c>
      <c r="O97" s="148">
        <v>0</v>
      </c>
      <c r="P97" s="148">
        <v>0</v>
      </c>
      <c r="Q97" s="148">
        <v>0</v>
      </c>
      <c r="S97" s="148">
        <v>0</v>
      </c>
      <c r="T97" s="148">
        <v>0</v>
      </c>
      <c r="U97" s="241">
        <v>0</v>
      </c>
      <c r="V97" s="241"/>
      <c r="W97" s="241">
        <v>0</v>
      </c>
      <c r="X97" s="241"/>
      <c r="Y97" s="241">
        <v>31800</v>
      </c>
      <c r="Z97" s="241"/>
      <c r="AA97" s="241"/>
      <c r="AB97" s="241"/>
    </row>
    <row r="98" spans="2:28" ht="7.5" customHeight="1" x14ac:dyDescent="0.25">
      <c r="B98" s="239"/>
      <c r="C98" s="239"/>
      <c r="D98" s="240"/>
      <c r="E98" s="240"/>
      <c r="F98" s="240"/>
      <c r="G98" s="240"/>
      <c r="H98" s="240"/>
      <c r="I98" s="240"/>
    </row>
    <row r="99" spans="2:28" ht="6" customHeight="1" x14ac:dyDescent="0.25">
      <c r="B99" s="239" t="s">
        <v>369</v>
      </c>
      <c r="C99" s="239"/>
      <c r="D99" s="240" t="s">
        <v>370</v>
      </c>
      <c r="E99" s="240"/>
      <c r="F99" s="240"/>
      <c r="G99" s="240"/>
      <c r="H99" s="240"/>
      <c r="I99" s="240"/>
      <c r="J99" s="148">
        <v>0</v>
      </c>
      <c r="K99" s="148">
        <v>0</v>
      </c>
      <c r="L99" s="148">
        <v>0</v>
      </c>
      <c r="M99" s="148">
        <v>0</v>
      </c>
      <c r="N99" s="148">
        <v>0</v>
      </c>
      <c r="O99" s="148">
        <v>0</v>
      </c>
      <c r="P99" s="148">
        <v>0</v>
      </c>
      <c r="Q99" s="148">
        <v>0</v>
      </c>
      <c r="S99" s="148">
        <v>0</v>
      </c>
      <c r="T99" s="148">
        <v>0</v>
      </c>
      <c r="U99" s="241">
        <v>0</v>
      </c>
      <c r="V99" s="241"/>
      <c r="W99" s="241">
        <v>0</v>
      </c>
      <c r="X99" s="241"/>
      <c r="Y99" s="241">
        <v>0</v>
      </c>
      <c r="Z99" s="241"/>
      <c r="AA99" s="241"/>
      <c r="AB99" s="241"/>
    </row>
    <row r="100" spans="2:28" ht="7.5" customHeight="1" x14ac:dyDescent="0.25">
      <c r="B100" s="239"/>
      <c r="C100" s="239"/>
      <c r="D100" s="240"/>
      <c r="E100" s="240"/>
      <c r="F100" s="240"/>
      <c r="G100" s="240"/>
      <c r="H100" s="240"/>
      <c r="I100" s="240"/>
    </row>
    <row r="101" spans="2:28" ht="6" customHeight="1" x14ac:dyDescent="0.25">
      <c r="B101" s="239" t="s">
        <v>371</v>
      </c>
      <c r="C101" s="239"/>
      <c r="D101" s="240" t="s">
        <v>372</v>
      </c>
      <c r="E101" s="240"/>
      <c r="F101" s="240"/>
      <c r="G101" s="240"/>
      <c r="H101" s="240"/>
      <c r="I101" s="240"/>
      <c r="J101" s="148">
        <v>0</v>
      </c>
      <c r="K101" s="148">
        <v>0</v>
      </c>
      <c r="L101" s="148">
        <v>0</v>
      </c>
      <c r="M101" s="148">
        <v>0</v>
      </c>
      <c r="N101" s="148">
        <v>0</v>
      </c>
      <c r="O101" s="148">
        <v>0</v>
      </c>
      <c r="P101" s="148">
        <v>0</v>
      </c>
      <c r="Q101" s="148">
        <v>0</v>
      </c>
      <c r="S101" s="148">
        <v>0</v>
      </c>
      <c r="T101" s="148">
        <v>0</v>
      </c>
      <c r="U101" s="241">
        <v>0</v>
      </c>
      <c r="V101" s="241"/>
      <c r="W101" s="241">
        <v>0</v>
      </c>
      <c r="X101" s="241"/>
      <c r="Y101" s="241">
        <v>0</v>
      </c>
      <c r="Z101" s="241"/>
      <c r="AA101" s="241"/>
      <c r="AB101" s="241"/>
    </row>
    <row r="102" spans="2:28" ht="7.5" customHeight="1" x14ac:dyDescent="0.25">
      <c r="B102" s="239"/>
      <c r="C102" s="239"/>
      <c r="D102" s="240"/>
      <c r="E102" s="240"/>
      <c r="F102" s="240"/>
      <c r="G102" s="240"/>
      <c r="H102" s="240"/>
      <c r="I102" s="240"/>
    </row>
    <row r="103" spans="2:28" ht="6" customHeight="1" x14ac:dyDescent="0.25">
      <c r="B103" s="239" t="s">
        <v>373</v>
      </c>
      <c r="C103" s="239"/>
      <c r="D103" s="240" t="s">
        <v>374</v>
      </c>
      <c r="E103" s="240"/>
      <c r="F103" s="240"/>
      <c r="G103" s="240"/>
      <c r="H103" s="240"/>
      <c r="I103" s="240"/>
      <c r="J103" s="148">
        <v>0</v>
      </c>
      <c r="K103" s="148">
        <v>0</v>
      </c>
      <c r="L103" s="148">
        <v>0</v>
      </c>
      <c r="M103" s="148">
        <v>0</v>
      </c>
      <c r="N103" s="148">
        <v>0</v>
      </c>
      <c r="O103" s="148">
        <v>0</v>
      </c>
      <c r="P103" s="148">
        <v>0</v>
      </c>
      <c r="Q103" s="148">
        <v>0</v>
      </c>
      <c r="S103" s="148">
        <v>0</v>
      </c>
      <c r="T103" s="148">
        <v>0</v>
      </c>
      <c r="U103" s="241">
        <v>0</v>
      </c>
      <c r="V103" s="241"/>
      <c r="W103" s="241">
        <v>0</v>
      </c>
      <c r="X103" s="241"/>
      <c r="Y103" s="241">
        <v>0</v>
      </c>
      <c r="Z103" s="241"/>
      <c r="AA103" s="241"/>
      <c r="AB103" s="241"/>
    </row>
    <row r="104" spans="2:28" ht="7.5" customHeight="1" x14ac:dyDescent="0.25">
      <c r="B104" s="239"/>
      <c r="C104" s="239"/>
      <c r="D104" s="240"/>
      <c r="E104" s="240"/>
      <c r="F104" s="240"/>
      <c r="G104" s="240"/>
      <c r="H104" s="240"/>
      <c r="I104" s="240"/>
    </row>
    <row r="105" spans="2:28" ht="6" customHeight="1" x14ac:dyDescent="0.25">
      <c r="B105" s="239" t="s">
        <v>375</v>
      </c>
      <c r="C105" s="239"/>
      <c r="D105" s="240" t="s">
        <v>376</v>
      </c>
      <c r="E105" s="240"/>
      <c r="F105" s="240"/>
      <c r="G105" s="240"/>
      <c r="H105" s="240"/>
      <c r="I105" s="240"/>
      <c r="J105" s="148">
        <v>0</v>
      </c>
      <c r="K105" s="148">
        <v>0</v>
      </c>
      <c r="L105" s="148">
        <v>0</v>
      </c>
      <c r="M105" s="148">
        <v>0</v>
      </c>
      <c r="N105" s="148">
        <v>0</v>
      </c>
      <c r="O105" s="148">
        <v>0</v>
      </c>
      <c r="P105" s="148">
        <v>0</v>
      </c>
      <c r="Q105" s="148">
        <v>0</v>
      </c>
      <c r="S105" s="148">
        <v>0</v>
      </c>
      <c r="T105" s="148">
        <v>0</v>
      </c>
      <c r="U105" s="241">
        <v>0</v>
      </c>
      <c r="V105" s="241"/>
      <c r="W105" s="241">
        <v>0</v>
      </c>
      <c r="X105" s="241"/>
      <c r="Y105" s="241">
        <v>0</v>
      </c>
      <c r="Z105" s="241"/>
      <c r="AA105" s="241"/>
      <c r="AB105" s="241"/>
    </row>
    <row r="106" spans="2:28" ht="7.5" customHeight="1" x14ac:dyDescent="0.25">
      <c r="B106" s="239"/>
      <c r="C106" s="239"/>
      <c r="D106" s="240"/>
      <c r="E106" s="240"/>
      <c r="F106" s="240"/>
      <c r="G106" s="240"/>
      <c r="H106" s="240"/>
      <c r="I106" s="240"/>
    </row>
    <row r="107" spans="2:28" ht="6" customHeight="1" x14ac:dyDescent="0.25">
      <c r="B107" s="239" t="s">
        <v>377</v>
      </c>
      <c r="C107" s="239"/>
      <c r="D107" s="240" t="s">
        <v>378</v>
      </c>
      <c r="E107" s="240"/>
      <c r="F107" s="240"/>
      <c r="G107" s="240"/>
      <c r="H107" s="240"/>
      <c r="I107" s="240"/>
      <c r="J107" s="148">
        <v>0</v>
      </c>
      <c r="K107" s="148">
        <v>0</v>
      </c>
      <c r="L107" s="148">
        <v>0</v>
      </c>
      <c r="M107" s="148">
        <v>0</v>
      </c>
      <c r="N107" s="148">
        <v>0</v>
      </c>
      <c r="O107" s="148">
        <v>0</v>
      </c>
      <c r="P107" s="148">
        <v>0</v>
      </c>
      <c r="Q107" s="148">
        <v>0</v>
      </c>
      <c r="S107" s="148">
        <v>0</v>
      </c>
      <c r="T107" s="148">
        <v>0</v>
      </c>
      <c r="U107" s="241">
        <v>0</v>
      </c>
      <c r="V107" s="241"/>
      <c r="W107" s="241">
        <v>0</v>
      </c>
      <c r="X107" s="241"/>
      <c r="Y107" s="241">
        <v>0</v>
      </c>
      <c r="Z107" s="241"/>
      <c r="AA107" s="241"/>
      <c r="AB107" s="241"/>
    </row>
    <row r="108" spans="2:28" ht="7.5" customHeight="1" x14ac:dyDescent="0.25">
      <c r="B108" s="239"/>
      <c r="C108" s="239"/>
      <c r="D108" s="240"/>
      <c r="E108" s="240"/>
      <c r="F108" s="240"/>
      <c r="G108" s="240"/>
      <c r="H108" s="240"/>
      <c r="I108" s="240"/>
    </row>
    <row r="109" spans="2:28" ht="6" customHeight="1" x14ac:dyDescent="0.25">
      <c r="B109" s="239" t="s">
        <v>379</v>
      </c>
      <c r="C109" s="239"/>
      <c r="D109" s="240" t="s">
        <v>380</v>
      </c>
      <c r="E109" s="240"/>
      <c r="F109" s="240"/>
      <c r="G109" s="240"/>
      <c r="H109" s="240"/>
      <c r="I109" s="240"/>
      <c r="J109" s="148">
        <v>0</v>
      </c>
      <c r="K109" s="148">
        <v>0</v>
      </c>
      <c r="L109" s="148">
        <v>0</v>
      </c>
      <c r="M109" s="148">
        <v>0</v>
      </c>
      <c r="N109" s="148">
        <v>0</v>
      </c>
      <c r="O109" s="148">
        <v>0</v>
      </c>
      <c r="P109" s="148">
        <v>0</v>
      </c>
      <c r="Q109" s="148">
        <v>0</v>
      </c>
      <c r="S109" s="148">
        <v>0</v>
      </c>
      <c r="T109" s="148">
        <v>0</v>
      </c>
      <c r="U109" s="241">
        <v>0</v>
      </c>
      <c r="V109" s="241"/>
      <c r="W109" s="241">
        <v>0</v>
      </c>
      <c r="X109" s="241"/>
      <c r="Y109" s="241">
        <v>0</v>
      </c>
      <c r="Z109" s="241"/>
      <c r="AA109" s="241"/>
      <c r="AB109" s="241"/>
    </row>
    <row r="110" spans="2:28" ht="7.5" customHeight="1" x14ac:dyDescent="0.25">
      <c r="B110" s="239"/>
      <c r="C110" s="239"/>
      <c r="D110" s="240"/>
      <c r="E110" s="240"/>
      <c r="F110" s="240"/>
      <c r="G110" s="240"/>
      <c r="H110" s="240"/>
      <c r="I110" s="240"/>
    </row>
    <row r="111" spans="2:28" ht="6" customHeight="1" x14ac:dyDescent="0.25">
      <c r="B111" s="239" t="s">
        <v>381</v>
      </c>
      <c r="C111" s="239"/>
      <c r="D111" s="240" t="s">
        <v>382</v>
      </c>
      <c r="E111" s="240"/>
      <c r="F111" s="240"/>
      <c r="G111" s="240"/>
      <c r="H111" s="240"/>
      <c r="I111" s="240"/>
      <c r="J111" s="148">
        <v>0</v>
      </c>
      <c r="K111" s="148">
        <v>0</v>
      </c>
      <c r="L111" s="148">
        <v>0</v>
      </c>
      <c r="M111" s="148">
        <v>0</v>
      </c>
      <c r="N111" s="148">
        <v>0</v>
      </c>
      <c r="O111" s="148">
        <v>0</v>
      </c>
      <c r="P111" s="148">
        <v>0</v>
      </c>
      <c r="Q111" s="148">
        <v>0</v>
      </c>
      <c r="S111" s="148">
        <v>0</v>
      </c>
      <c r="T111" s="148">
        <v>0</v>
      </c>
      <c r="U111" s="241">
        <v>0</v>
      </c>
      <c r="V111" s="241"/>
      <c r="W111" s="241">
        <v>0</v>
      </c>
      <c r="X111" s="241"/>
      <c r="Y111" s="241">
        <v>0</v>
      </c>
      <c r="Z111" s="241"/>
      <c r="AA111" s="241"/>
      <c r="AB111" s="241"/>
    </row>
    <row r="112" spans="2:28" ht="7.5" customHeight="1" x14ac:dyDescent="0.25">
      <c r="B112" s="239"/>
      <c r="C112" s="239"/>
      <c r="D112" s="240"/>
      <c r="E112" s="240"/>
      <c r="F112" s="240"/>
      <c r="G112" s="240"/>
      <c r="H112" s="240"/>
      <c r="I112" s="240"/>
    </row>
    <row r="113" spans="2:28" ht="6" customHeight="1" x14ac:dyDescent="0.25">
      <c r="B113" s="239" t="s">
        <v>383</v>
      </c>
      <c r="C113" s="239"/>
      <c r="D113" s="240" t="s">
        <v>384</v>
      </c>
      <c r="E113" s="240"/>
      <c r="F113" s="240"/>
      <c r="G113" s="240"/>
      <c r="H113" s="240"/>
      <c r="I113" s="240"/>
      <c r="J113" s="148">
        <v>0</v>
      </c>
      <c r="K113" s="148">
        <v>0</v>
      </c>
      <c r="L113" s="148">
        <v>0</v>
      </c>
      <c r="M113" s="148">
        <v>0</v>
      </c>
      <c r="N113" s="148">
        <v>0</v>
      </c>
      <c r="O113" s="148">
        <v>0</v>
      </c>
      <c r="P113" s="148">
        <v>0</v>
      </c>
      <c r="Q113" s="148">
        <v>0</v>
      </c>
      <c r="S113" s="148">
        <v>0</v>
      </c>
      <c r="T113" s="148">
        <v>0</v>
      </c>
      <c r="U113" s="241">
        <v>0</v>
      </c>
      <c r="V113" s="241"/>
      <c r="W113" s="241">
        <v>0</v>
      </c>
      <c r="X113" s="241"/>
      <c r="Y113" s="241">
        <v>0</v>
      </c>
      <c r="Z113" s="241"/>
      <c r="AA113" s="241"/>
      <c r="AB113" s="241"/>
    </row>
    <row r="114" spans="2:28" ht="7.5" customHeight="1" x14ac:dyDescent="0.25">
      <c r="B114" s="239"/>
      <c r="C114" s="239"/>
      <c r="D114" s="240"/>
      <c r="E114" s="240"/>
      <c r="F114" s="240"/>
      <c r="G114" s="240"/>
      <c r="H114" s="240"/>
      <c r="I114" s="240"/>
    </row>
    <row r="115" spans="2:28" ht="6" customHeight="1" x14ac:dyDescent="0.25">
      <c r="B115" s="239" t="s">
        <v>385</v>
      </c>
      <c r="C115" s="239"/>
      <c r="D115" s="240" t="s">
        <v>386</v>
      </c>
      <c r="E115" s="240"/>
      <c r="F115" s="240"/>
      <c r="G115" s="240"/>
      <c r="H115" s="240"/>
      <c r="I115" s="240"/>
      <c r="J115" s="148">
        <v>0</v>
      </c>
      <c r="K115" s="148">
        <v>0</v>
      </c>
      <c r="L115" s="148">
        <v>0</v>
      </c>
      <c r="M115" s="148">
        <v>0</v>
      </c>
      <c r="N115" s="148">
        <v>0</v>
      </c>
      <c r="O115" s="148">
        <v>0</v>
      </c>
      <c r="P115" s="148">
        <v>0</v>
      </c>
      <c r="Q115" s="148">
        <v>0</v>
      </c>
      <c r="S115" s="148">
        <v>0</v>
      </c>
      <c r="T115" s="148">
        <v>0</v>
      </c>
      <c r="U115" s="241">
        <v>0</v>
      </c>
      <c r="V115" s="241"/>
      <c r="W115" s="241">
        <v>0</v>
      </c>
      <c r="X115" s="241"/>
      <c r="Y115" s="241">
        <v>0</v>
      </c>
      <c r="Z115" s="241"/>
      <c r="AA115" s="241"/>
      <c r="AB115" s="241"/>
    </row>
    <row r="116" spans="2:28" ht="7.5" customHeight="1" x14ac:dyDescent="0.25">
      <c r="B116" s="239"/>
      <c r="C116" s="239"/>
      <c r="D116" s="240"/>
      <c r="E116" s="240"/>
      <c r="F116" s="240"/>
      <c r="G116" s="240"/>
      <c r="H116" s="240"/>
      <c r="I116" s="240"/>
    </row>
    <row r="117" spans="2:28" ht="6" customHeight="1" x14ac:dyDescent="0.25">
      <c r="B117" s="239" t="s">
        <v>387</v>
      </c>
      <c r="C117" s="239"/>
      <c r="D117" s="240" t="s">
        <v>388</v>
      </c>
      <c r="E117" s="240"/>
      <c r="F117" s="240"/>
      <c r="G117" s="240"/>
      <c r="H117" s="240"/>
      <c r="I117" s="240"/>
      <c r="J117" s="148">
        <v>0</v>
      </c>
      <c r="K117" s="148">
        <v>0</v>
      </c>
      <c r="L117" s="148">
        <v>0</v>
      </c>
      <c r="M117" s="148">
        <v>0</v>
      </c>
      <c r="N117" s="148">
        <v>0</v>
      </c>
      <c r="O117" s="148">
        <v>0</v>
      </c>
      <c r="P117" s="148">
        <v>0</v>
      </c>
      <c r="Q117" s="148">
        <v>0</v>
      </c>
      <c r="S117" s="148">
        <v>0</v>
      </c>
      <c r="T117" s="148">
        <v>0</v>
      </c>
      <c r="U117" s="241">
        <v>0</v>
      </c>
      <c r="V117" s="241"/>
      <c r="W117" s="241">
        <v>0</v>
      </c>
      <c r="X117" s="241"/>
      <c r="Y117" s="241">
        <v>0</v>
      </c>
      <c r="Z117" s="241"/>
      <c r="AA117" s="241"/>
      <c r="AB117" s="241"/>
    </row>
    <row r="118" spans="2:28" ht="7.5" customHeight="1" x14ac:dyDescent="0.25">
      <c r="B118" s="239"/>
      <c r="C118" s="239"/>
      <c r="D118" s="240"/>
      <c r="E118" s="240"/>
      <c r="F118" s="240"/>
      <c r="G118" s="240"/>
      <c r="H118" s="240"/>
      <c r="I118" s="240"/>
    </row>
    <row r="119" spans="2:28" ht="8.25" customHeight="1" x14ac:dyDescent="0.25">
      <c r="B119" s="239" t="s">
        <v>389</v>
      </c>
      <c r="C119" s="239"/>
      <c r="D119" s="242" t="s">
        <v>390</v>
      </c>
      <c r="E119" s="242"/>
      <c r="F119" s="242"/>
      <c r="G119" s="242"/>
      <c r="H119" s="242"/>
      <c r="I119" s="242"/>
      <c r="J119" s="148">
        <v>0</v>
      </c>
      <c r="K119" s="148">
        <v>0</v>
      </c>
      <c r="L119" s="148">
        <v>0</v>
      </c>
      <c r="M119" s="148">
        <v>0</v>
      </c>
      <c r="N119" s="148">
        <v>0</v>
      </c>
      <c r="O119" s="148">
        <v>0</v>
      </c>
      <c r="P119" s="148">
        <v>0</v>
      </c>
      <c r="Q119" s="148">
        <v>0</v>
      </c>
      <c r="S119" s="148">
        <v>0</v>
      </c>
      <c r="T119" s="148">
        <v>0</v>
      </c>
      <c r="U119" s="241">
        <v>0</v>
      </c>
      <c r="V119" s="241"/>
      <c r="W119" s="241">
        <v>0</v>
      </c>
      <c r="X119" s="241"/>
      <c r="Y119" s="241">
        <v>0</v>
      </c>
      <c r="Z119" s="241"/>
      <c r="AA119" s="241"/>
      <c r="AB119" s="241"/>
    </row>
    <row r="120" spans="2:28" ht="8.25" customHeight="1" x14ac:dyDescent="0.25">
      <c r="D120" s="242"/>
      <c r="E120" s="242"/>
      <c r="F120" s="242"/>
      <c r="G120" s="242"/>
      <c r="H120" s="242"/>
      <c r="I120" s="242"/>
    </row>
    <row r="121" spans="2:28" ht="8.25" customHeight="1" x14ac:dyDescent="0.25">
      <c r="B121" s="239" t="s">
        <v>391</v>
      </c>
      <c r="C121" s="239"/>
      <c r="D121" s="242" t="s">
        <v>392</v>
      </c>
      <c r="E121" s="242"/>
      <c r="F121" s="242"/>
      <c r="G121" s="242"/>
      <c r="H121" s="242"/>
      <c r="I121" s="242"/>
      <c r="J121" s="148">
        <v>0</v>
      </c>
      <c r="K121" s="148">
        <v>0</v>
      </c>
      <c r="L121" s="148">
        <v>0</v>
      </c>
      <c r="M121" s="148">
        <v>0</v>
      </c>
      <c r="N121" s="148">
        <v>0</v>
      </c>
      <c r="O121" s="148">
        <v>0</v>
      </c>
      <c r="P121" s="148">
        <v>0</v>
      </c>
      <c r="Q121" s="148">
        <v>0</v>
      </c>
      <c r="S121" s="148">
        <v>0</v>
      </c>
      <c r="T121" s="148">
        <v>0</v>
      </c>
      <c r="U121" s="241">
        <v>0</v>
      </c>
      <c r="V121" s="241"/>
      <c r="W121" s="241">
        <v>0</v>
      </c>
      <c r="X121" s="241"/>
      <c r="Y121" s="241">
        <v>0</v>
      </c>
      <c r="Z121" s="241"/>
      <c r="AA121" s="241"/>
      <c r="AB121" s="241"/>
    </row>
    <row r="122" spans="2:28" ht="8.25" customHeight="1" x14ac:dyDescent="0.25">
      <c r="D122" s="242"/>
      <c r="E122" s="242"/>
      <c r="F122" s="242"/>
      <c r="G122" s="242"/>
      <c r="H122" s="242"/>
      <c r="I122" s="242"/>
    </row>
    <row r="123" spans="2:28" ht="6" customHeight="1" x14ac:dyDescent="0.25">
      <c r="B123" s="239" t="s">
        <v>393</v>
      </c>
      <c r="C123" s="239"/>
      <c r="D123" s="240" t="s">
        <v>394</v>
      </c>
      <c r="E123" s="240"/>
      <c r="F123" s="240"/>
      <c r="G123" s="240"/>
      <c r="H123" s="240"/>
      <c r="I123" s="240"/>
      <c r="J123" s="148">
        <v>0</v>
      </c>
      <c r="K123" s="148">
        <v>0</v>
      </c>
      <c r="L123" s="148">
        <v>0</v>
      </c>
      <c r="M123" s="148">
        <v>0</v>
      </c>
      <c r="N123" s="148">
        <v>0</v>
      </c>
      <c r="O123" s="148">
        <v>0</v>
      </c>
      <c r="P123" s="148">
        <v>0</v>
      </c>
      <c r="Q123" s="148">
        <v>0</v>
      </c>
      <c r="S123" s="148">
        <v>0</v>
      </c>
      <c r="T123" s="148">
        <v>0</v>
      </c>
      <c r="U123" s="241">
        <v>0</v>
      </c>
      <c r="V123" s="241"/>
      <c r="W123" s="241">
        <v>0</v>
      </c>
      <c r="X123" s="241"/>
      <c r="Y123" s="241">
        <v>0</v>
      </c>
      <c r="Z123" s="241"/>
      <c r="AA123" s="241"/>
      <c r="AB123" s="241"/>
    </row>
    <row r="124" spans="2:28" ht="7.5" customHeight="1" x14ac:dyDescent="0.25">
      <c r="B124" s="239"/>
      <c r="C124" s="239"/>
      <c r="D124" s="240"/>
      <c r="E124" s="240"/>
      <c r="F124" s="240"/>
      <c r="G124" s="240"/>
      <c r="H124" s="240"/>
      <c r="I124" s="240"/>
    </row>
    <row r="125" spans="2:28" ht="8.25" customHeight="1" x14ac:dyDescent="0.25">
      <c r="B125" s="239" t="s">
        <v>395</v>
      </c>
      <c r="C125" s="239"/>
      <c r="D125" s="242" t="s">
        <v>396</v>
      </c>
      <c r="E125" s="242"/>
      <c r="F125" s="242"/>
      <c r="G125" s="242"/>
      <c r="H125" s="242"/>
      <c r="I125" s="242"/>
      <c r="J125" s="148">
        <v>0</v>
      </c>
      <c r="K125" s="148">
        <v>0</v>
      </c>
      <c r="L125" s="148">
        <v>0</v>
      </c>
      <c r="M125" s="148">
        <v>0</v>
      </c>
      <c r="N125" s="148">
        <v>0</v>
      </c>
      <c r="O125" s="148">
        <v>0</v>
      </c>
      <c r="P125" s="148">
        <v>0</v>
      </c>
      <c r="Q125" s="148">
        <v>0</v>
      </c>
      <c r="S125" s="148">
        <v>0</v>
      </c>
      <c r="T125" s="148">
        <v>0</v>
      </c>
      <c r="U125" s="241">
        <v>0</v>
      </c>
      <c r="V125" s="241"/>
      <c r="W125" s="241">
        <v>0</v>
      </c>
      <c r="X125" s="241"/>
      <c r="Y125" s="241">
        <v>0</v>
      </c>
      <c r="Z125" s="241"/>
      <c r="AA125" s="241"/>
      <c r="AB125" s="241"/>
    </row>
    <row r="126" spans="2:28" ht="8.25" customHeight="1" x14ac:dyDescent="0.25">
      <c r="D126" s="242"/>
      <c r="E126" s="242"/>
      <c r="F126" s="242"/>
      <c r="G126" s="242"/>
      <c r="H126" s="242"/>
      <c r="I126" s="242"/>
    </row>
    <row r="127" spans="2:28" ht="6" customHeight="1" x14ac:dyDescent="0.25">
      <c r="B127" s="239" t="s">
        <v>397</v>
      </c>
      <c r="C127" s="239"/>
      <c r="D127" s="240" t="s">
        <v>398</v>
      </c>
      <c r="E127" s="240"/>
      <c r="F127" s="240"/>
      <c r="G127" s="240"/>
      <c r="H127" s="240"/>
      <c r="I127" s="240"/>
      <c r="J127" s="148">
        <v>0</v>
      </c>
      <c r="K127" s="148">
        <v>0</v>
      </c>
      <c r="L127" s="148">
        <v>0</v>
      </c>
      <c r="M127" s="148">
        <v>0</v>
      </c>
      <c r="N127" s="148">
        <v>0</v>
      </c>
      <c r="O127" s="148">
        <v>0</v>
      </c>
      <c r="P127" s="148">
        <v>0</v>
      </c>
      <c r="Q127" s="148">
        <v>0</v>
      </c>
      <c r="S127" s="148">
        <v>0</v>
      </c>
      <c r="T127" s="148">
        <v>0</v>
      </c>
      <c r="U127" s="241">
        <v>0</v>
      </c>
      <c r="V127" s="241"/>
      <c r="W127" s="241">
        <v>0</v>
      </c>
      <c r="X127" s="241"/>
      <c r="Y127" s="241">
        <v>0</v>
      </c>
      <c r="Z127" s="241"/>
      <c r="AA127" s="241"/>
      <c r="AB127" s="241"/>
    </row>
    <row r="128" spans="2:28" ht="7.5" customHeight="1" x14ac:dyDescent="0.25">
      <c r="B128" s="239"/>
      <c r="C128" s="239"/>
      <c r="D128" s="240"/>
      <c r="E128" s="240"/>
      <c r="F128" s="240"/>
      <c r="G128" s="240"/>
      <c r="H128" s="240"/>
      <c r="I128" s="240"/>
    </row>
    <row r="129" spans="2:28" ht="6" customHeight="1" x14ac:dyDescent="0.25">
      <c r="B129" s="239" t="s">
        <v>736</v>
      </c>
      <c r="C129" s="239"/>
      <c r="D129" s="240" t="s">
        <v>737</v>
      </c>
      <c r="E129" s="240"/>
      <c r="F129" s="240"/>
      <c r="G129" s="240"/>
      <c r="H129" s="240"/>
      <c r="I129" s="240"/>
      <c r="J129" s="148">
        <v>0</v>
      </c>
      <c r="K129" s="148">
        <v>0</v>
      </c>
      <c r="L129" s="148">
        <v>0</v>
      </c>
      <c r="M129" s="148">
        <v>0</v>
      </c>
      <c r="N129" s="148">
        <v>0</v>
      </c>
      <c r="O129" s="148">
        <v>0</v>
      </c>
      <c r="P129" s="148">
        <v>0</v>
      </c>
      <c r="Q129" s="148">
        <v>0</v>
      </c>
      <c r="S129" s="148">
        <v>0</v>
      </c>
      <c r="T129" s="148">
        <v>0</v>
      </c>
      <c r="U129" s="241">
        <v>0</v>
      </c>
      <c r="V129" s="241"/>
      <c r="W129" s="241">
        <v>0</v>
      </c>
      <c r="X129" s="241"/>
      <c r="Y129" s="241">
        <v>0</v>
      </c>
      <c r="Z129" s="241"/>
      <c r="AA129" s="241"/>
      <c r="AB129" s="241"/>
    </row>
    <row r="130" spans="2:28" ht="7.5" customHeight="1" x14ac:dyDescent="0.25">
      <c r="B130" s="239"/>
      <c r="C130" s="239"/>
      <c r="D130" s="240"/>
      <c r="E130" s="240"/>
      <c r="F130" s="240"/>
      <c r="G130" s="240"/>
      <c r="H130" s="240"/>
      <c r="I130" s="240"/>
    </row>
    <row r="131" spans="2:28" ht="6" customHeight="1" x14ac:dyDescent="0.25">
      <c r="B131" s="239" t="s">
        <v>399</v>
      </c>
      <c r="C131" s="239"/>
      <c r="D131" s="240" t="s">
        <v>400</v>
      </c>
      <c r="E131" s="240"/>
      <c r="F131" s="240"/>
      <c r="G131" s="240"/>
      <c r="H131" s="240"/>
      <c r="I131" s="240"/>
      <c r="J131" s="148">
        <v>0</v>
      </c>
      <c r="K131" s="148">
        <v>0</v>
      </c>
      <c r="L131" s="148">
        <v>0</v>
      </c>
      <c r="M131" s="148">
        <v>0</v>
      </c>
      <c r="N131" s="148">
        <v>0</v>
      </c>
      <c r="O131" s="148">
        <v>0</v>
      </c>
      <c r="P131" s="148">
        <v>0</v>
      </c>
      <c r="Q131" s="148">
        <v>0</v>
      </c>
      <c r="S131" s="148">
        <v>0</v>
      </c>
      <c r="T131" s="148">
        <v>0</v>
      </c>
      <c r="U131" s="241">
        <v>0</v>
      </c>
      <c r="V131" s="241"/>
      <c r="W131" s="241">
        <v>0</v>
      </c>
      <c r="X131" s="241"/>
      <c r="Y131" s="241">
        <v>0</v>
      </c>
      <c r="Z131" s="241"/>
      <c r="AA131" s="241"/>
      <c r="AB131" s="241"/>
    </row>
    <row r="132" spans="2:28" ht="7.5" customHeight="1" x14ac:dyDescent="0.25">
      <c r="B132" s="239"/>
      <c r="C132" s="239"/>
      <c r="D132" s="240"/>
      <c r="E132" s="240"/>
      <c r="F132" s="240"/>
      <c r="G132" s="240"/>
      <c r="H132" s="240"/>
      <c r="I132" s="240"/>
    </row>
    <row r="133" spans="2:28" ht="6" customHeight="1" x14ac:dyDescent="0.25">
      <c r="B133" s="239" t="s">
        <v>401</v>
      </c>
      <c r="C133" s="239"/>
      <c r="D133" s="240" t="s">
        <v>402</v>
      </c>
      <c r="E133" s="240"/>
      <c r="F133" s="240"/>
      <c r="G133" s="240"/>
      <c r="H133" s="240"/>
      <c r="I133" s="240"/>
      <c r="J133" s="148">
        <v>0</v>
      </c>
      <c r="K133" s="148">
        <v>0</v>
      </c>
      <c r="L133" s="148">
        <v>0</v>
      </c>
      <c r="M133" s="148">
        <v>0</v>
      </c>
      <c r="N133" s="148">
        <v>0</v>
      </c>
      <c r="O133" s="148">
        <v>0</v>
      </c>
      <c r="P133" s="148">
        <v>0</v>
      </c>
      <c r="Q133" s="148">
        <v>0</v>
      </c>
      <c r="S133" s="148">
        <v>0</v>
      </c>
      <c r="T133" s="148">
        <v>0</v>
      </c>
      <c r="U133" s="241">
        <v>0</v>
      </c>
      <c r="V133" s="241"/>
      <c r="W133" s="241">
        <v>0</v>
      </c>
      <c r="X133" s="241"/>
      <c r="Y133" s="241">
        <v>0</v>
      </c>
      <c r="Z133" s="241"/>
      <c r="AA133" s="241"/>
      <c r="AB133" s="241"/>
    </row>
    <row r="134" spans="2:28" ht="7.5" customHeight="1" x14ac:dyDescent="0.25">
      <c r="B134" s="239"/>
      <c r="C134" s="239"/>
      <c r="D134" s="240"/>
      <c r="E134" s="240"/>
      <c r="F134" s="240"/>
      <c r="G134" s="240"/>
      <c r="H134" s="240"/>
      <c r="I134" s="240"/>
    </row>
    <row r="135" spans="2:28" ht="8.25" customHeight="1" x14ac:dyDescent="0.25">
      <c r="B135" s="239" t="s">
        <v>403</v>
      </c>
      <c r="C135" s="239"/>
      <c r="D135" s="242" t="s">
        <v>404</v>
      </c>
      <c r="E135" s="242"/>
      <c r="F135" s="242"/>
      <c r="G135" s="242"/>
      <c r="H135" s="242"/>
      <c r="I135" s="242"/>
      <c r="J135" s="148">
        <v>0</v>
      </c>
      <c r="K135" s="148">
        <v>0</v>
      </c>
      <c r="L135" s="148">
        <v>0</v>
      </c>
      <c r="M135" s="148">
        <v>0</v>
      </c>
      <c r="N135" s="148">
        <v>0</v>
      </c>
      <c r="O135" s="148">
        <v>0</v>
      </c>
      <c r="P135" s="148">
        <v>0</v>
      </c>
      <c r="Q135" s="148">
        <v>0</v>
      </c>
      <c r="S135" s="148">
        <v>0</v>
      </c>
      <c r="T135" s="148">
        <v>0</v>
      </c>
      <c r="U135" s="241">
        <v>0</v>
      </c>
      <c r="V135" s="241"/>
      <c r="W135" s="241">
        <v>0</v>
      </c>
      <c r="X135" s="241"/>
      <c r="Y135" s="241">
        <v>0</v>
      </c>
      <c r="Z135" s="241"/>
      <c r="AA135" s="241"/>
      <c r="AB135" s="241"/>
    </row>
    <row r="136" spans="2:28" ht="8.25" customHeight="1" x14ac:dyDescent="0.25">
      <c r="D136" s="242"/>
      <c r="E136" s="242"/>
      <c r="F136" s="242"/>
      <c r="G136" s="242"/>
      <c r="H136" s="242"/>
      <c r="I136" s="242"/>
    </row>
    <row r="137" spans="2:28" ht="6" customHeight="1" x14ac:dyDescent="0.25">
      <c r="B137" s="239" t="s">
        <v>405</v>
      </c>
      <c r="C137" s="239"/>
      <c r="D137" s="240" t="s">
        <v>406</v>
      </c>
      <c r="E137" s="240"/>
      <c r="F137" s="240"/>
      <c r="G137" s="240"/>
      <c r="H137" s="240"/>
      <c r="I137" s="240"/>
      <c r="J137" s="148">
        <v>0</v>
      </c>
      <c r="K137" s="148">
        <v>0</v>
      </c>
      <c r="L137" s="148">
        <v>0</v>
      </c>
      <c r="M137" s="148">
        <v>0</v>
      </c>
      <c r="N137" s="148">
        <v>0</v>
      </c>
      <c r="O137" s="148">
        <v>0</v>
      </c>
      <c r="P137" s="148">
        <v>0</v>
      </c>
      <c r="Q137" s="148">
        <v>0</v>
      </c>
      <c r="S137" s="148">
        <v>0</v>
      </c>
      <c r="T137" s="148">
        <v>0</v>
      </c>
      <c r="U137" s="241">
        <v>0</v>
      </c>
      <c r="V137" s="241"/>
      <c r="W137" s="241">
        <v>0</v>
      </c>
      <c r="X137" s="241"/>
      <c r="Y137" s="241">
        <v>0</v>
      </c>
      <c r="Z137" s="241"/>
      <c r="AA137" s="241"/>
      <c r="AB137" s="241"/>
    </row>
    <row r="138" spans="2:28" ht="7.5" customHeight="1" x14ac:dyDescent="0.25">
      <c r="B138" s="239"/>
      <c r="C138" s="239"/>
      <c r="D138" s="240"/>
      <c r="E138" s="240"/>
      <c r="F138" s="240"/>
      <c r="G138" s="240"/>
      <c r="H138" s="240"/>
      <c r="I138" s="240"/>
    </row>
    <row r="139" spans="2:28" ht="8.25" customHeight="1" x14ac:dyDescent="0.25">
      <c r="B139" s="239" t="s">
        <v>407</v>
      </c>
      <c r="C139" s="239"/>
      <c r="D139" s="242" t="s">
        <v>408</v>
      </c>
      <c r="E139" s="242"/>
      <c r="F139" s="242"/>
      <c r="G139" s="242"/>
      <c r="H139" s="242"/>
      <c r="I139" s="242"/>
      <c r="J139" s="148">
        <v>0</v>
      </c>
      <c r="K139" s="148">
        <v>0</v>
      </c>
      <c r="L139" s="148">
        <v>0</v>
      </c>
      <c r="M139" s="148">
        <v>0</v>
      </c>
      <c r="N139" s="148">
        <v>0</v>
      </c>
      <c r="O139" s="148">
        <v>0</v>
      </c>
      <c r="P139" s="148">
        <v>0</v>
      </c>
      <c r="Q139" s="148">
        <v>0</v>
      </c>
      <c r="S139" s="148">
        <v>0</v>
      </c>
      <c r="T139" s="148">
        <v>0</v>
      </c>
      <c r="U139" s="241">
        <v>0</v>
      </c>
      <c r="V139" s="241"/>
      <c r="W139" s="241">
        <v>0</v>
      </c>
      <c r="X139" s="241"/>
      <c r="Y139" s="241">
        <v>0</v>
      </c>
      <c r="Z139" s="241"/>
      <c r="AA139" s="241"/>
      <c r="AB139" s="241"/>
    </row>
    <row r="140" spans="2:28" ht="8.25" customHeight="1" x14ac:dyDescent="0.25">
      <c r="D140" s="242"/>
      <c r="E140" s="242"/>
      <c r="F140" s="242"/>
      <c r="G140" s="242"/>
      <c r="H140" s="242"/>
      <c r="I140" s="242"/>
    </row>
    <row r="141" spans="2:28" ht="8.25" customHeight="1" x14ac:dyDescent="0.25">
      <c r="D141" s="242"/>
      <c r="E141" s="242"/>
      <c r="F141" s="242"/>
      <c r="G141" s="242"/>
      <c r="H141" s="242"/>
      <c r="I141" s="242"/>
    </row>
    <row r="142" spans="2:28" ht="8.25" customHeight="1" x14ac:dyDescent="0.25">
      <c r="D142" s="242"/>
      <c r="E142" s="242"/>
      <c r="F142" s="242"/>
      <c r="G142" s="242"/>
      <c r="H142" s="242"/>
      <c r="I142" s="242"/>
    </row>
    <row r="143" spans="2:28" ht="8.25" customHeight="1" x14ac:dyDescent="0.25">
      <c r="B143" s="239" t="s">
        <v>409</v>
      </c>
      <c r="C143" s="239"/>
      <c r="D143" s="242" t="s">
        <v>410</v>
      </c>
      <c r="E143" s="242"/>
      <c r="F143" s="242"/>
      <c r="G143" s="242"/>
      <c r="H143" s="242"/>
      <c r="I143" s="242"/>
      <c r="J143" s="148">
        <v>0</v>
      </c>
      <c r="K143" s="148">
        <v>0</v>
      </c>
      <c r="L143" s="148">
        <v>0</v>
      </c>
      <c r="M143" s="148">
        <v>0</v>
      </c>
      <c r="N143" s="148">
        <v>0</v>
      </c>
      <c r="O143" s="148">
        <v>0</v>
      </c>
      <c r="P143" s="148">
        <v>0</v>
      </c>
      <c r="Q143" s="148">
        <v>0</v>
      </c>
      <c r="S143" s="148">
        <v>0</v>
      </c>
      <c r="T143" s="148">
        <v>0</v>
      </c>
      <c r="U143" s="241">
        <v>0</v>
      </c>
      <c r="V143" s="241"/>
      <c r="W143" s="241">
        <v>0</v>
      </c>
      <c r="X143" s="241"/>
      <c r="Y143" s="241">
        <v>0</v>
      </c>
      <c r="Z143" s="241"/>
      <c r="AA143" s="241"/>
      <c r="AB143" s="241"/>
    </row>
    <row r="144" spans="2:28" ht="8.25" customHeight="1" x14ac:dyDescent="0.25">
      <c r="D144" s="242"/>
      <c r="E144" s="242"/>
      <c r="F144" s="242"/>
      <c r="G144" s="242"/>
      <c r="H144" s="242"/>
      <c r="I144" s="242"/>
    </row>
    <row r="145" spans="1:30" ht="6" customHeight="1" x14ac:dyDescent="0.25">
      <c r="B145" s="239" t="s">
        <v>411</v>
      </c>
      <c r="C145" s="239"/>
      <c r="D145" s="240" t="s">
        <v>412</v>
      </c>
      <c r="E145" s="240"/>
      <c r="F145" s="240"/>
      <c r="G145" s="240"/>
      <c r="H145" s="240"/>
      <c r="I145" s="240"/>
      <c r="J145" s="148">
        <v>0</v>
      </c>
      <c r="K145" s="148">
        <v>0</v>
      </c>
      <c r="L145" s="148">
        <v>0</v>
      </c>
      <c r="M145" s="148">
        <v>0</v>
      </c>
      <c r="N145" s="148">
        <v>0</v>
      </c>
      <c r="O145" s="148">
        <v>0</v>
      </c>
      <c r="P145" s="148">
        <v>0</v>
      </c>
      <c r="Q145" s="148">
        <v>0</v>
      </c>
      <c r="S145" s="148">
        <v>0</v>
      </c>
      <c r="T145" s="148">
        <v>0</v>
      </c>
      <c r="U145" s="241">
        <v>0</v>
      </c>
      <c r="V145" s="241"/>
      <c r="W145" s="241">
        <v>0</v>
      </c>
      <c r="X145" s="241"/>
      <c r="Y145" s="241">
        <v>0</v>
      </c>
      <c r="Z145" s="241"/>
      <c r="AA145" s="241"/>
      <c r="AB145" s="241"/>
    </row>
    <row r="146" spans="1:30" ht="7.5" customHeight="1" x14ac:dyDescent="0.25">
      <c r="B146" s="239"/>
      <c r="C146" s="239"/>
      <c r="D146" s="240"/>
      <c r="E146" s="240"/>
      <c r="F146" s="240"/>
      <c r="G146" s="240"/>
      <c r="H146" s="240"/>
      <c r="I146" s="240"/>
    </row>
    <row r="147" spans="1:30" ht="6" customHeight="1" x14ac:dyDescent="0.25">
      <c r="B147" s="239" t="s">
        <v>413</v>
      </c>
      <c r="C147" s="239"/>
      <c r="D147" s="240" t="s">
        <v>414</v>
      </c>
      <c r="E147" s="240"/>
      <c r="F147" s="240"/>
      <c r="G147" s="240"/>
      <c r="H147" s="240"/>
      <c r="I147" s="240"/>
      <c r="J147" s="148">
        <v>0</v>
      </c>
      <c r="K147" s="148">
        <v>0</v>
      </c>
      <c r="L147" s="148">
        <v>0</v>
      </c>
      <c r="M147" s="148">
        <v>0</v>
      </c>
      <c r="N147" s="148">
        <v>0</v>
      </c>
      <c r="O147" s="148">
        <v>0</v>
      </c>
      <c r="P147" s="148">
        <v>0</v>
      </c>
      <c r="Q147" s="148">
        <v>0</v>
      </c>
      <c r="S147" s="148">
        <v>0</v>
      </c>
      <c r="T147" s="148">
        <v>0</v>
      </c>
      <c r="U147" s="241">
        <v>0</v>
      </c>
      <c r="V147" s="241"/>
      <c r="W147" s="241">
        <v>0</v>
      </c>
      <c r="X147" s="241"/>
      <c r="Y147" s="241">
        <v>0</v>
      </c>
      <c r="Z147" s="241"/>
      <c r="AA147" s="241"/>
      <c r="AB147" s="241"/>
    </row>
    <row r="148" spans="1:30" ht="7.5" customHeight="1" x14ac:dyDescent="0.25">
      <c r="B148" s="239"/>
      <c r="C148" s="239"/>
      <c r="D148" s="240"/>
      <c r="E148" s="240"/>
      <c r="F148" s="240"/>
      <c r="G148" s="240"/>
      <c r="H148" s="240"/>
      <c r="I148" s="240"/>
    </row>
    <row r="149" spans="1:30" ht="6" customHeight="1" x14ac:dyDescent="0.25">
      <c r="B149" s="239" t="s">
        <v>415</v>
      </c>
      <c r="C149" s="239"/>
      <c r="D149" s="240" t="s">
        <v>416</v>
      </c>
      <c r="E149" s="240"/>
      <c r="F149" s="240"/>
      <c r="G149" s="240"/>
      <c r="H149" s="240"/>
      <c r="I149" s="240"/>
      <c r="J149" s="148">
        <v>0</v>
      </c>
      <c r="K149" s="148">
        <v>0</v>
      </c>
      <c r="L149" s="148">
        <v>0</v>
      </c>
      <c r="M149" s="148">
        <v>0</v>
      </c>
      <c r="N149" s="148">
        <v>0</v>
      </c>
      <c r="O149" s="148">
        <v>0</v>
      </c>
      <c r="P149" s="148">
        <v>0</v>
      </c>
      <c r="Q149" s="148">
        <v>0</v>
      </c>
      <c r="S149" s="148">
        <v>0</v>
      </c>
      <c r="T149" s="148">
        <v>0</v>
      </c>
      <c r="U149" s="241">
        <v>0</v>
      </c>
      <c r="V149" s="241"/>
      <c r="W149" s="241">
        <v>0</v>
      </c>
      <c r="X149" s="241"/>
      <c r="Y149" s="241">
        <v>0</v>
      </c>
      <c r="Z149" s="241"/>
      <c r="AA149" s="241"/>
      <c r="AB149" s="241"/>
    </row>
    <row r="150" spans="1:30" ht="7.5" customHeight="1" x14ac:dyDescent="0.25">
      <c r="B150" s="239"/>
      <c r="C150" s="239"/>
      <c r="D150" s="240"/>
      <c r="E150" s="240"/>
      <c r="F150" s="240"/>
      <c r="G150" s="240"/>
      <c r="H150" s="240"/>
      <c r="I150" s="240"/>
    </row>
    <row r="151" spans="1:30" ht="6" customHeight="1" x14ac:dyDescent="0.25">
      <c r="B151" s="239" t="s">
        <v>854</v>
      </c>
      <c r="C151" s="239"/>
      <c r="D151" s="240" t="s">
        <v>855</v>
      </c>
      <c r="E151" s="240"/>
      <c r="F151" s="240"/>
      <c r="G151" s="240"/>
      <c r="H151" s="240"/>
      <c r="I151" s="240"/>
      <c r="J151" s="148">
        <v>0</v>
      </c>
      <c r="K151" s="148">
        <v>0</v>
      </c>
      <c r="L151" s="148">
        <v>0</v>
      </c>
      <c r="M151" s="148">
        <v>0</v>
      </c>
      <c r="N151" s="148">
        <v>0</v>
      </c>
      <c r="O151" s="148">
        <v>0</v>
      </c>
      <c r="P151" s="148">
        <v>0</v>
      </c>
      <c r="Q151" s="148">
        <v>0</v>
      </c>
      <c r="S151" s="148">
        <v>0</v>
      </c>
      <c r="T151" s="148">
        <v>0</v>
      </c>
      <c r="U151" s="241">
        <v>0</v>
      </c>
      <c r="V151" s="241"/>
      <c r="W151" s="241">
        <v>0</v>
      </c>
      <c r="X151" s="241"/>
      <c r="Y151" s="241">
        <v>0</v>
      </c>
      <c r="Z151" s="241"/>
      <c r="AA151" s="241"/>
      <c r="AB151" s="241"/>
    </row>
    <row r="152" spans="1:30" ht="7.5" customHeight="1" x14ac:dyDescent="0.25">
      <c r="B152" s="239"/>
      <c r="C152" s="239"/>
      <c r="D152" s="240"/>
      <c r="E152" s="240"/>
      <c r="F152" s="240"/>
      <c r="G152" s="240"/>
      <c r="H152" s="240"/>
      <c r="I152" s="240"/>
    </row>
    <row r="153" spans="1:30" ht="8.25" customHeight="1" x14ac:dyDescent="0.25">
      <c r="B153" s="238" t="s">
        <v>417</v>
      </c>
      <c r="C153" s="238"/>
      <c r="D153" s="238" t="s">
        <v>418</v>
      </c>
      <c r="E153" s="238"/>
      <c r="F153" s="238"/>
      <c r="G153" s="238"/>
      <c r="H153" s="238"/>
      <c r="I153" s="238"/>
      <c r="J153" s="238"/>
      <c r="K153" s="149">
        <v>694112.7</v>
      </c>
      <c r="L153" s="149">
        <v>0</v>
      </c>
      <c r="M153" s="149">
        <v>0</v>
      </c>
      <c r="N153" s="149">
        <v>0</v>
      </c>
      <c r="O153" s="149">
        <v>0</v>
      </c>
      <c r="P153" s="149">
        <v>0</v>
      </c>
      <c r="Q153" s="149">
        <v>0</v>
      </c>
      <c r="R153" s="237">
        <v>0</v>
      </c>
      <c r="S153" s="237"/>
      <c r="T153" s="149">
        <v>0</v>
      </c>
      <c r="U153" s="237">
        <v>0</v>
      </c>
      <c r="V153" s="237"/>
      <c r="W153" s="237">
        <v>0</v>
      </c>
      <c r="X153" s="237"/>
      <c r="Y153" s="237">
        <v>0</v>
      </c>
      <c r="Z153" s="237"/>
      <c r="AA153" s="237"/>
      <c r="AB153" s="237"/>
      <c r="AC153" s="237">
        <v>694112.7</v>
      </c>
      <c r="AD153" s="237"/>
    </row>
    <row r="154" spans="1:30" ht="8.25" customHeight="1" x14ac:dyDescent="0.25">
      <c r="D154" s="238"/>
      <c r="E154" s="238"/>
      <c r="F154" s="238"/>
      <c r="G154" s="238"/>
      <c r="H154" s="238"/>
      <c r="I154" s="238"/>
      <c r="J154" s="238"/>
    </row>
    <row r="155" spans="1:30" ht="8.25" customHeight="1" x14ac:dyDescent="0.25">
      <c r="D155" s="238"/>
      <c r="E155" s="238"/>
      <c r="F155" s="238"/>
      <c r="G155" s="238"/>
      <c r="H155" s="238"/>
      <c r="I155" s="238"/>
      <c r="J155" s="238"/>
    </row>
    <row r="156" spans="1:30" ht="2.25" customHeight="1" x14ac:dyDescent="0.25"/>
    <row r="157" spans="1:30" ht="6" customHeight="1" x14ac:dyDescent="0.25">
      <c r="A157" s="238" t="s">
        <v>419</v>
      </c>
      <c r="B157" s="238"/>
      <c r="C157" s="238"/>
      <c r="J157" s="149">
        <v>694112.7</v>
      </c>
      <c r="K157" s="149">
        <v>0</v>
      </c>
      <c r="L157" s="149">
        <v>0</v>
      </c>
      <c r="M157" s="149">
        <v>0</v>
      </c>
      <c r="N157" s="149">
        <v>0</v>
      </c>
      <c r="O157" s="149">
        <v>0</v>
      </c>
      <c r="P157" s="149">
        <v>0</v>
      </c>
      <c r="Q157" s="149">
        <v>0</v>
      </c>
      <c r="S157" s="149">
        <v>0</v>
      </c>
      <c r="T157" s="149">
        <v>0</v>
      </c>
      <c r="U157" s="237">
        <v>0</v>
      </c>
      <c r="V157" s="237"/>
      <c r="W157" s="237">
        <v>0</v>
      </c>
      <c r="X157" s="237"/>
      <c r="Y157" s="237">
        <v>694112.7</v>
      </c>
      <c r="Z157" s="237"/>
      <c r="AA157" s="237"/>
      <c r="AB157" s="237"/>
    </row>
    <row r="158" spans="1:30" ht="7.5" customHeight="1" x14ac:dyDescent="0.25">
      <c r="A158" s="238"/>
      <c r="B158" s="238"/>
      <c r="C158" s="238"/>
    </row>
  </sheetData>
  <mergeCells count="357">
    <mergeCell ref="B2:U2"/>
    <mergeCell ref="B3:U4"/>
    <mergeCell ref="V4:W5"/>
    <mergeCell ref="X4:Y5"/>
    <mergeCell ref="Z4:Z5"/>
    <mergeCell ref="AA4:AB5"/>
    <mergeCell ref="B5:U6"/>
    <mergeCell ref="V6:W7"/>
    <mergeCell ref="X6:AB7"/>
    <mergeCell ref="B7:U8"/>
    <mergeCell ref="B13:U13"/>
    <mergeCell ref="B15:D15"/>
    <mergeCell ref="E15:G15"/>
    <mergeCell ref="B17:I17"/>
    <mergeCell ref="R17:S17"/>
    <mergeCell ref="U17:V17"/>
    <mergeCell ref="V8:W9"/>
    <mergeCell ref="X8:AB9"/>
    <mergeCell ref="B9:U10"/>
    <mergeCell ref="V10:W11"/>
    <mergeCell ref="X10:AC11"/>
    <mergeCell ref="B11:U12"/>
    <mergeCell ref="W17:X17"/>
    <mergeCell ref="Z17:AB17"/>
    <mergeCell ref="B20:F20"/>
    <mergeCell ref="G20:AA20"/>
    <mergeCell ref="B21:C22"/>
    <mergeCell ref="D21:I22"/>
    <mergeCell ref="U21:V21"/>
    <mergeCell ref="W21:X21"/>
    <mergeCell ref="Y21:AB21"/>
    <mergeCell ref="B23:C23"/>
    <mergeCell ref="D23:I24"/>
    <mergeCell ref="U23:V23"/>
    <mergeCell ref="W23:X23"/>
    <mergeCell ref="Y23:AB23"/>
    <mergeCell ref="B25:C25"/>
    <mergeCell ref="D25:I26"/>
    <mergeCell ref="U25:V25"/>
    <mergeCell ref="W25:X25"/>
    <mergeCell ref="Y25:AB25"/>
    <mergeCell ref="B27:C27"/>
    <mergeCell ref="D27:I29"/>
    <mergeCell ref="U27:V27"/>
    <mergeCell ref="W27:X27"/>
    <mergeCell ref="Y27:AB27"/>
    <mergeCell ref="B30:C30"/>
    <mergeCell ref="D30:I31"/>
    <mergeCell ref="U30:V30"/>
    <mergeCell ref="W30:X30"/>
    <mergeCell ref="Y30:AB30"/>
    <mergeCell ref="B32:C32"/>
    <mergeCell ref="D32:I33"/>
    <mergeCell ref="U32:V32"/>
    <mergeCell ref="W32:X32"/>
    <mergeCell ref="Y32:AB32"/>
    <mergeCell ref="B34:C35"/>
    <mergeCell ref="D34:I35"/>
    <mergeCell ref="U34:V34"/>
    <mergeCell ref="W34:X34"/>
    <mergeCell ref="Y34:AB34"/>
    <mergeCell ref="B36:C37"/>
    <mergeCell ref="D36:I37"/>
    <mergeCell ref="U36:V36"/>
    <mergeCell ref="W36:X36"/>
    <mergeCell ref="Y36:AB36"/>
    <mergeCell ref="B38:C39"/>
    <mergeCell ref="D38:I39"/>
    <mergeCell ref="U38:V38"/>
    <mergeCell ref="W38:X38"/>
    <mergeCell ref="Y38:AB38"/>
    <mergeCell ref="B40:C41"/>
    <mergeCell ref="D40:I41"/>
    <mergeCell ref="U40:V40"/>
    <mergeCell ref="W40:X40"/>
    <mergeCell ref="Y40:AB40"/>
    <mergeCell ref="B42:C43"/>
    <mergeCell ref="D42:I43"/>
    <mergeCell ref="U42:V42"/>
    <mergeCell ref="W42:X42"/>
    <mergeCell ref="Y42:AB42"/>
    <mergeCell ref="B44:C45"/>
    <mergeCell ref="D44:I45"/>
    <mergeCell ref="U44:V44"/>
    <mergeCell ref="W44:X44"/>
    <mergeCell ref="Y44:AB44"/>
    <mergeCell ref="B46:C47"/>
    <mergeCell ref="D46:I47"/>
    <mergeCell ref="U46:V46"/>
    <mergeCell ref="W46:X46"/>
    <mergeCell ref="Y46:AB46"/>
    <mergeCell ref="B48:C48"/>
    <mergeCell ref="D48:I49"/>
    <mergeCell ref="U48:V48"/>
    <mergeCell ref="W48:X48"/>
    <mergeCell ref="Y48:AB48"/>
    <mergeCell ref="B50:C50"/>
    <mergeCell ref="D50:I51"/>
    <mergeCell ref="U50:V50"/>
    <mergeCell ref="W50:X50"/>
    <mergeCell ref="Y50:AB50"/>
    <mergeCell ref="B52:C53"/>
    <mergeCell ref="D52:I53"/>
    <mergeCell ref="U52:V52"/>
    <mergeCell ref="W52:X52"/>
    <mergeCell ref="Y52:AB52"/>
    <mergeCell ref="B54:C55"/>
    <mergeCell ref="D54:I55"/>
    <mergeCell ref="U54:V54"/>
    <mergeCell ref="W54:X54"/>
    <mergeCell ref="Y54:AB54"/>
    <mergeCell ref="B56:C57"/>
    <mergeCell ref="D56:I57"/>
    <mergeCell ref="U56:V56"/>
    <mergeCell ref="W56:X56"/>
    <mergeCell ref="Y56:AB56"/>
    <mergeCell ref="B58:C59"/>
    <mergeCell ref="D58:I59"/>
    <mergeCell ref="U58:V58"/>
    <mergeCell ref="W58:X58"/>
    <mergeCell ref="Y58:AB58"/>
    <mergeCell ref="B60:C61"/>
    <mergeCell ref="D60:I61"/>
    <mergeCell ref="U60:V60"/>
    <mergeCell ref="W60:X60"/>
    <mergeCell ref="Y60:AB60"/>
    <mergeCell ref="B62:C62"/>
    <mergeCell ref="D62:I63"/>
    <mergeCell ref="U62:V62"/>
    <mergeCell ref="W62:X62"/>
    <mergeCell ref="Y62:AB62"/>
    <mergeCell ref="B64:C64"/>
    <mergeCell ref="D64:I65"/>
    <mergeCell ref="U64:V64"/>
    <mergeCell ref="W64:X64"/>
    <mergeCell ref="Y64:AB64"/>
    <mergeCell ref="B66:C67"/>
    <mergeCell ref="D66:I67"/>
    <mergeCell ref="U66:V66"/>
    <mergeCell ref="W66:X66"/>
    <mergeCell ref="Y66:AB66"/>
    <mergeCell ref="B68:C68"/>
    <mergeCell ref="D68:I69"/>
    <mergeCell ref="U68:V68"/>
    <mergeCell ref="W68:X68"/>
    <mergeCell ref="Y68:AB68"/>
    <mergeCell ref="B70:C70"/>
    <mergeCell ref="D70:I72"/>
    <mergeCell ref="U70:V70"/>
    <mergeCell ref="W70:X70"/>
    <mergeCell ref="Y70:AB70"/>
    <mergeCell ref="B73:C73"/>
    <mergeCell ref="D73:I74"/>
    <mergeCell ref="U73:V73"/>
    <mergeCell ref="W73:X73"/>
    <mergeCell ref="Y73:AB73"/>
    <mergeCell ref="B75:C75"/>
    <mergeCell ref="D75:I76"/>
    <mergeCell ref="U75:V75"/>
    <mergeCell ref="W75:X75"/>
    <mergeCell ref="Y75:AB75"/>
    <mergeCell ref="B77:C77"/>
    <mergeCell ref="D77:I78"/>
    <mergeCell ref="U77:V77"/>
    <mergeCell ref="W77:X77"/>
    <mergeCell ref="Y77:AB77"/>
    <mergeCell ref="B79:C79"/>
    <mergeCell ref="D79:I80"/>
    <mergeCell ref="U79:V79"/>
    <mergeCell ref="W79:X79"/>
    <mergeCell ref="Y79:AB79"/>
    <mergeCell ref="B81:C81"/>
    <mergeCell ref="D81:I82"/>
    <mergeCell ref="U81:V81"/>
    <mergeCell ref="W81:X81"/>
    <mergeCell ref="Y81:AB81"/>
    <mergeCell ref="B83:C83"/>
    <mergeCell ref="D83:I84"/>
    <mergeCell ref="U83:V83"/>
    <mergeCell ref="W83:X83"/>
    <mergeCell ref="Y83:AB83"/>
    <mergeCell ref="B85:C86"/>
    <mergeCell ref="D85:I86"/>
    <mergeCell ref="U85:V85"/>
    <mergeCell ref="W85:X85"/>
    <mergeCell ref="Y85:AB85"/>
    <mergeCell ref="B87:C88"/>
    <mergeCell ref="D87:I88"/>
    <mergeCell ref="U87:V87"/>
    <mergeCell ref="W87:X87"/>
    <mergeCell ref="Y87:AB87"/>
    <mergeCell ref="B89:C89"/>
    <mergeCell ref="D89:I90"/>
    <mergeCell ref="U89:V89"/>
    <mergeCell ref="W89:X89"/>
    <mergeCell ref="Y89:AB89"/>
    <mergeCell ref="B91:C91"/>
    <mergeCell ref="D91:I92"/>
    <mergeCell ref="U91:V91"/>
    <mergeCell ref="W91:X91"/>
    <mergeCell ref="Y91:AB91"/>
    <mergeCell ref="B93:C94"/>
    <mergeCell ref="D93:I94"/>
    <mergeCell ref="U93:V93"/>
    <mergeCell ref="W93:X93"/>
    <mergeCell ref="Y93:AB93"/>
    <mergeCell ref="B95:C95"/>
    <mergeCell ref="D95:I96"/>
    <mergeCell ref="U95:V95"/>
    <mergeCell ref="W95:X95"/>
    <mergeCell ref="Y95:AB95"/>
    <mergeCell ref="B97:C98"/>
    <mergeCell ref="D97:I98"/>
    <mergeCell ref="U97:V97"/>
    <mergeCell ref="W97:X97"/>
    <mergeCell ref="Y97:AB97"/>
    <mergeCell ref="B99:C100"/>
    <mergeCell ref="D99:I100"/>
    <mergeCell ref="U99:V99"/>
    <mergeCell ref="W99:X99"/>
    <mergeCell ref="Y99:AB99"/>
    <mergeCell ref="B101:C102"/>
    <mergeCell ref="D101:I102"/>
    <mergeCell ref="U101:V101"/>
    <mergeCell ref="W101:X101"/>
    <mergeCell ref="Y101:AB101"/>
    <mergeCell ref="B103:C104"/>
    <mergeCell ref="D103:I104"/>
    <mergeCell ref="U103:V103"/>
    <mergeCell ref="W103:X103"/>
    <mergeCell ref="Y103:AB103"/>
    <mergeCell ref="B105:C106"/>
    <mergeCell ref="D105:I106"/>
    <mergeCell ref="U105:V105"/>
    <mergeCell ref="W105:X105"/>
    <mergeCell ref="Y105:AB105"/>
    <mergeCell ref="B107:C108"/>
    <mergeCell ref="D107:I108"/>
    <mergeCell ref="U107:V107"/>
    <mergeCell ref="W107:X107"/>
    <mergeCell ref="Y107:AB107"/>
    <mergeCell ref="B109:C110"/>
    <mergeCell ref="D109:I110"/>
    <mergeCell ref="U109:V109"/>
    <mergeCell ref="W109:X109"/>
    <mergeCell ref="Y109:AB109"/>
    <mergeCell ref="B111:C112"/>
    <mergeCell ref="D111:I112"/>
    <mergeCell ref="U111:V111"/>
    <mergeCell ref="W111:X111"/>
    <mergeCell ref="Y111:AB111"/>
    <mergeCell ref="B113:C114"/>
    <mergeCell ref="D113:I114"/>
    <mergeCell ref="U113:V113"/>
    <mergeCell ref="W113:X113"/>
    <mergeCell ref="Y113:AB113"/>
    <mergeCell ref="B115:C116"/>
    <mergeCell ref="D115:I116"/>
    <mergeCell ref="U115:V115"/>
    <mergeCell ref="W115:X115"/>
    <mergeCell ref="Y115:AB115"/>
    <mergeCell ref="B117:C118"/>
    <mergeCell ref="D117:I118"/>
    <mergeCell ref="U117:V117"/>
    <mergeCell ref="W117:X117"/>
    <mergeCell ref="Y117:AB117"/>
    <mergeCell ref="B119:C119"/>
    <mergeCell ref="D119:I120"/>
    <mergeCell ref="U119:V119"/>
    <mergeCell ref="W119:X119"/>
    <mergeCell ref="Y119:AB119"/>
    <mergeCell ref="B121:C121"/>
    <mergeCell ref="D121:I122"/>
    <mergeCell ref="U121:V121"/>
    <mergeCell ref="W121:X121"/>
    <mergeCell ref="Y121:AB121"/>
    <mergeCell ref="B123:C124"/>
    <mergeCell ref="D123:I124"/>
    <mergeCell ref="U123:V123"/>
    <mergeCell ref="W123:X123"/>
    <mergeCell ref="Y123:AB123"/>
    <mergeCell ref="B125:C125"/>
    <mergeCell ref="D125:I126"/>
    <mergeCell ref="U125:V125"/>
    <mergeCell ref="W125:X125"/>
    <mergeCell ref="Y125:AB125"/>
    <mergeCell ref="B127:C128"/>
    <mergeCell ref="D127:I128"/>
    <mergeCell ref="U127:V127"/>
    <mergeCell ref="W127:X127"/>
    <mergeCell ref="Y127:AB127"/>
    <mergeCell ref="B129:C130"/>
    <mergeCell ref="D129:I130"/>
    <mergeCell ref="U129:V129"/>
    <mergeCell ref="W129:X129"/>
    <mergeCell ref="Y129:AB129"/>
    <mergeCell ref="B131:C132"/>
    <mergeCell ref="D131:I132"/>
    <mergeCell ref="U131:V131"/>
    <mergeCell ref="W131:X131"/>
    <mergeCell ref="Y131:AB131"/>
    <mergeCell ref="B133:C134"/>
    <mergeCell ref="D133:I134"/>
    <mergeCell ref="U133:V133"/>
    <mergeCell ref="W133:X133"/>
    <mergeCell ref="Y133:AB133"/>
    <mergeCell ref="B135:C135"/>
    <mergeCell ref="D135:I136"/>
    <mergeCell ref="U135:V135"/>
    <mergeCell ref="W135:X135"/>
    <mergeCell ref="Y135:AB135"/>
    <mergeCell ref="B137:C138"/>
    <mergeCell ref="D137:I138"/>
    <mergeCell ref="U137:V137"/>
    <mergeCell ref="W137:X137"/>
    <mergeCell ref="Y137:AB137"/>
    <mergeCell ref="B139:C139"/>
    <mergeCell ref="D139:I142"/>
    <mergeCell ref="U139:V139"/>
    <mergeCell ref="W139:X139"/>
    <mergeCell ref="Y139:AB139"/>
    <mergeCell ref="B143:C143"/>
    <mergeCell ref="D143:I144"/>
    <mergeCell ref="U143:V143"/>
    <mergeCell ref="W143:X143"/>
    <mergeCell ref="Y143:AB143"/>
    <mergeCell ref="B145:C146"/>
    <mergeCell ref="D145:I146"/>
    <mergeCell ref="U145:V145"/>
    <mergeCell ref="W145:X145"/>
    <mergeCell ref="Y145:AB145"/>
    <mergeCell ref="B147:C148"/>
    <mergeCell ref="D147:I148"/>
    <mergeCell ref="U147:V147"/>
    <mergeCell ref="W147:X147"/>
    <mergeCell ref="Y147:AB147"/>
    <mergeCell ref="B149:C150"/>
    <mergeCell ref="D149:I150"/>
    <mergeCell ref="U149:V149"/>
    <mergeCell ref="W149:X149"/>
    <mergeCell ref="Y149:AB149"/>
    <mergeCell ref="Y153:AB153"/>
    <mergeCell ref="AC153:AD153"/>
    <mergeCell ref="A157:C158"/>
    <mergeCell ref="U157:V157"/>
    <mergeCell ref="W157:X157"/>
    <mergeCell ref="Y157:AB157"/>
    <mergeCell ref="B151:C152"/>
    <mergeCell ref="D151:I152"/>
    <mergeCell ref="U151:V151"/>
    <mergeCell ref="W151:X151"/>
    <mergeCell ref="Y151:AB151"/>
    <mergeCell ref="B153:C153"/>
    <mergeCell ref="D153:J155"/>
    <mergeCell ref="R153:S153"/>
    <mergeCell ref="U153:V153"/>
    <mergeCell ref="W153:X153"/>
  </mergeCells>
  <pageMargins left="0.25" right="0.25" top="0.25" bottom="0.25" header="0" footer="0"/>
  <pageSetup scale="87" fitToWidth="0" fitToHeight="0" orientation="landscape" horizontalDpi="4294967293" verticalDpi="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autoPageBreaks="0"/>
  </sheetPr>
  <dimension ref="A1:AT198"/>
  <sheetViews>
    <sheetView showGridLines="0" view="pageBreakPreview" zoomScaleNormal="100" zoomScaleSheetLayoutView="100" workbookViewId="0"/>
  </sheetViews>
  <sheetFormatPr baseColWidth="10" defaultRowHeight="12.75" customHeight="1" x14ac:dyDescent="0.25"/>
  <cols>
    <col min="1" max="1" width="1.140625" style="129" customWidth="1"/>
    <col min="2" max="2" width="3.42578125" style="129" customWidth="1"/>
    <col min="3" max="3" width="1.140625" style="129" customWidth="1"/>
    <col min="4" max="4" width="2.7109375" style="129" customWidth="1"/>
    <col min="5" max="5" width="1.85546875" style="129" customWidth="1"/>
    <col min="6" max="6" width="2.28515625" style="129" customWidth="1"/>
    <col min="7" max="8" width="1.140625" style="129" customWidth="1"/>
    <col min="9" max="9" width="2.28515625" style="129" customWidth="1"/>
    <col min="10" max="14" width="1.140625" style="129" customWidth="1"/>
    <col min="15" max="15" width="3" style="129" customWidth="1"/>
    <col min="16" max="16" width="1.5703125" style="129" customWidth="1"/>
    <col min="17" max="17" width="4.5703125" style="129" customWidth="1"/>
    <col min="18" max="19" width="1.140625" style="129" customWidth="1"/>
    <col min="20" max="21" width="2.28515625" style="129" customWidth="1"/>
    <col min="22" max="23" width="1.140625" style="129" customWidth="1"/>
    <col min="24" max="25" width="2.28515625" style="129" customWidth="1"/>
    <col min="26" max="26" width="8" style="129" customWidth="1"/>
    <col min="27" max="27" width="2" style="129" customWidth="1"/>
    <col min="28" max="29" width="4.5703125" style="129" customWidth="1"/>
    <col min="30" max="30" width="3.7109375" style="129" customWidth="1"/>
    <col min="31" max="31" width="2" style="129" customWidth="1"/>
    <col min="32" max="32" width="1.42578125" style="129" customWidth="1"/>
    <col min="33" max="33" width="1.140625" style="129" customWidth="1"/>
    <col min="34" max="34" width="2.7109375" style="129" customWidth="1"/>
    <col min="35" max="35" width="5.28515625" style="129" customWidth="1"/>
    <col min="36" max="37" width="1.140625" style="129" customWidth="1"/>
    <col min="38" max="38" width="8" style="129" customWidth="1"/>
    <col min="39" max="43" width="1.140625" style="129" customWidth="1"/>
    <col min="44" max="44" width="3.140625" style="129" customWidth="1"/>
    <col min="45" max="45" width="2.5703125" style="129" customWidth="1"/>
    <col min="46" max="46" width="1.140625" style="129" customWidth="1"/>
    <col min="47" max="256" width="6.85546875" style="129" customWidth="1"/>
    <col min="257" max="257" width="1.140625" style="129" customWidth="1"/>
    <col min="258" max="258" width="3.42578125" style="129" customWidth="1"/>
    <col min="259" max="259" width="1.140625" style="129" customWidth="1"/>
    <col min="260" max="260" width="2.7109375" style="129" customWidth="1"/>
    <col min="261" max="261" width="1.85546875" style="129" customWidth="1"/>
    <col min="262" max="262" width="2.28515625" style="129" customWidth="1"/>
    <col min="263" max="264" width="1.140625" style="129" customWidth="1"/>
    <col min="265" max="265" width="2.28515625" style="129" customWidth="1"/>
    <col min="266" max="270" width="1.140625" style="129" customWidth="1"/>
    <col min="271" max="271" width="3" style="129" customWidth="1"/>
    <col min="272" max="272" width="1.5703125" style="129" customWidth="1"/>
    <col min="273" max="273" width="4.5703125" style="129" customWidth="1"/>
    <col min="274" max="275" width="1.140625" style="129" customWidth="1"/>
    <col min="276" max="277" width="2.28515625" style="129" customWidth="1"/>
    <col min="278" max="279" width="1.140625" style="129" customWidth="1"/>
    <col min="280" max="281" width="2.28515625" style="129" customWidth="1"/>
    <col min="282" max="282" width="8" style="129" customWidth="1"/>
    <col min="283" max="283" width="2" style="129" customWidth="1"/>
    <col min="284" max="285" width="4.5703125" style="129" customWidth="1"/>
    <col min="286" max="286" width="3.7109375" style="129" customWidth="1"/>
    <col min="287" max="287" width="2" style="129" customWidth="1"/>
    <col min="288" max="288" width="1.42578125" style="129" customWidth="1"/>
    <col min="289" max="289" width="1.140625" style="129" customWidth="1"/>
    <col min="290" max="290" width="2.7109375" style="129" customWidth="1"/>
    <col min="291" max="291" width="5.28515625" style="129" customWidth="1"/>
    <col min="292" max="293" width="1.140625" style="129" customWidth="1"/>
    <col min="294" max="294" width="8" style="129" customWidth="1"/>
    <col min="295" max="299" width="1.140625" style="129" customWidth="1"/>
    <col min="300" max="300" width="3.140625" style="129" customWidth="1"/>
    <col min="301" max="301" width="2.5703125" style="129" customWidth="1"/>
    <col min="302" max="302" width="1.140625" style="129" customWidth="1"/>
    <col min="303" max="512" width="6.85546875" style="129" customWidth="1"/>
    <col min="513" max="513" width="1.140625" style="129" customWidth="1"/>
    <col min="514" max="514" width="3.42578125" style="129" customWidth="1"/>
    <col min="515" max="515" width="1.140625" style="129" customWidth="1"/>
    <col min="516" max="516" width="2.7109375" style="129" customWidth="1"/>
    <col min="517" max="517" width="1.85546875" style="129" customWidth="1"/>
    <col min="518" max="518" width="2.28515625" style="129" customWidth="1"/>
    <col min="519" max="520" width="1.140625" style="129" customWidth="1"/>
    <col min="521" max="521" width="2.28515625" style="129" customWidth="1"/>
    <col min="522" max="526" width="1.140625" style="129" customWidth="1"/>
    <col min="527" max="527" width="3" style="129" customWidth="1"/>
    <col min="528" max="528" width="1.5703125" style="129" customWidth="1"/>
    <col min="529" max="529" width="4.5703125" style="129" customWidth="1"/>
    <col min="530" max="531" width="1.140625" style="129" customWidth="1"/>
    <col min="532" max="533" width="2.28515625" style="129" customWidth="1"/>
    <col min="534" max="535" width="1.140625" style="129" customWidth="1"/>
    <col min="536" max="537" width="2.28515625" style="129" customWidth="1"/>
    <col min="538" max="538" width="8" style="129" customWidth="1"/>
    <col min="539" max="539" width="2" style="129" customWidth="1"/>
    <col min="540" max="541" width="4.5703125" style="129" customWidth="1"/>
    <col min="542" max="542" width="3.7109375" style="129" customWidth="1"/>
    <col min="543" max="543" width="2" style="129" customWidth="1"/>
    <col min="544" max="544" width="1.42578125" style="129" customWidth="1"/>
    <col min="545" max="545" width="1.140625" style="129" customWidth="1"/>
    <col min="546" max="546" width="2.7109375" style="129" customWidth="1"/>
    <col min="547" max="547" width="5.28515625" style="129" customWidth="1"/>
    <col min="548" max="549" width="1.140625" style="129" customWidth="1"/>
    <col min="550" max="550" width="8" style="129" customWidth="1"/>
    <col min="551" max="555" width="1.140625" style="129" customWidth="1"/>
    <col min="556" max="556" width="3.140625" style="129" customWidth="1"/>
    <col min="557" max="557" width="2.5703125" style="129" customWidth="1"/>
    <col min="558" max="558" width="1.140625" style="129" customWidth="1"/>
    <col min="559" max="768" width="6.85546875" style="129" customWidth="1"/>
    <col min="769" max="769" width="1.140625" style="129" customWidth="1"/>
    <col min="770" max="770" width="3.42578125" style="129" customWidth="1"/>
    <col min="771" max="771" width="1.140625" style="129" customWidth="1"/>
    <col min="772" max="772" width="2.7109375" style="129" customWidth="1"/>
    <col min="773" max="773" width="1.85546875" style="129" customWidth="1"/>
    <col min="774" max="774" width="2.28515625" style="129" customWidth="1"/>
    <col min="775" max="776" width="1.140625" style="129" customWidth="1"/>
    <col min="777" max="777" width="2.28515625" style="129" customWidth="1"/>
    <col min="778" max="782" width="1.140625" style="129" customWidth="1"/>
    <col min="783" max="783" width="3" style="129" customWidth="1"/>
    <col min="784" max="784" width="1.5703125" style="129" customWidth="1"/>
    <col min="785" max="785" width="4.5703125" style="129" customWidth="1"/>
    <col min="786" max="787" width="1.140625" style="129" customWidth="1"/>
    <col min="788" max="789" width="2.28515625" style="129" customWidth="1"/>
    <col min="790" max="791" width="1.140625" style="129" customWidth="1"/>
    <col min="792" max="793" width="2.28515625" style="129" customWidth="1"/>
    <col min="794" max="794" width="8" style="129" customWidth="1"/>
    <col min="795" max="795" width="2" style="129" customWidth="1"/>
    <col min="796" max="797" width="4.5703125" style="129" customWidth="1"/>
    <col min="798" max="798" width="3.7109375" style="129" customWidth="1"/>
    <col min="799" max="799" width="2" style="129" customWidth="1"/>
    <col min="800" max="800" width="1.42578125" style="129" customWidth="1"/>
    <col min="801" max="801" width="1.140625" style="129" customWidth="1"/>
    <col min="802" max="802" width="2.7109375" style="129" customWidth="1"/>
    <col min="803" max="803" width="5.28515625" style="129" customWidth="1"/>
    <col min="804" max="805" width="1.140625" style="129" customWidth="1"/>
    <col min="806" max="806" width="8" style="129" customWidth="1"/>
    <col min="807" max="811" width="1.140625" style="129" customWidth="1"/>
    <col min="812" max="812" width="3.140625" style="129" customWidth="1"/>
    <col min="813" max="813" width="2.5703125" style="129" customWidth="1"/>
    <col min="814" max="814" width="1.140625" style="129" customWidth="1"/>
    <col min="815" max="1024" width="6.85546875" style="129" customWidth="1"/>
    <col min="1025" max="1025" width="1.140625" style="129" customWidth="1"/>
    <col min="1026" max="1026" width="3.42578125" style="129" customWidth="1"/>
    <col min="1027" max="1027" width="1.140625" style="129" customWidth="1"/>
    <col min="1028" max="1028" width="2.7109375" style="129" customWidth="1"/>
    <col min="1029" max="1029" width="1.85546875" style="129" customWidth="1"/>
    <col min="1030" max="1030" width="2.28515625" style="129" customWidth="1"/>
    <col min="1031" max="1032" width="1.140625" style="129" customWidth="1"/>
    <col min="1033" max="1033" width="2.28515625" style="129" customWidth="1"/>
    <col min="1034" max="1038" width="1.140625" style="129" customWidth="1"/>
    <col min="1039" max="1039" width="3" style="129" customWidth="1"/>
    <col min="1040" max="1040" width="1.5703125" style="129" customWidth="1"/>
    <col min="1041" max="1041" width="4.5703125" style="129" customWidth="1"/>
    <col min="1042" max="1043" width="1.140625" style="129" customWidth="1"/>
    <col min="1044" max="1045" width="2.28515625" style="129" customWidth="1"/>
    <col min="1046" max="1047" width="1.140625" style="129" customWidth="1"/>
    <col min="1048" max="1049" width="2.28515625" style="129" customWidth="1"/>
    <col min="1050" max="1050" width="8" style="129" customWidth="1"/>
    <col min="1051" max="1051" width="2" style="129" customWidth="1"/>
    <col min="1052" max="1053" width="4.5703125" style="129" customWidth="1"/>
    <col min="1054" max="1054" width="3.7109375" style="129" customWidth="1"/>
    <col min="1055" max="1055" width="2" style="129" customWidth="1"/>
    <col min="1056" max="1056" width="1.42578125" style="129" customWidth="1"/>
    <col min="1057" max="1057" width="1.140625" style="129" customWidth="1"/>
    <col min="1058" max="1058" width="2.7109375" style="129" customWidth="1"/>
    <col min="1059" max="1059" width="5.28515625" style="129" customWidth="1"/>
    <col min="1060" max="1061" width="1.140625" style="129" customWidth="1"/>
    <col min="1062" max="1062" width="8" style="129" customWidth="1"/>
    <col min="1063" max="1067" width="1.140625" style="129" customWidth="1"/>
    <col min="1068" max="1068" width="3.140625" style="129" customWidth="1"/>
    <col min="1069" max="1069" width="2.5703125" style="129" customWidth="1"/>
    <col min="1070" max="1070" width="1.140625" style="129" customWidth="1"/>
    <col min="1071" max="1280" width="6.85546875" style="129" customWidth="1"/>
    <col min="1281" max="1281" width="1.140625" style="129" customWidth="1"/>
    <col min="1282" max="1282" width="3.42578125" style="129" customWidth="1"/>
    <col min="1283" max="1283" width="1.140625" style="129" customWidth="1"/>
    <col min="1284" max="1284" width="2.7109375" style="129" customWidth="1"/>
    <col min="1285" max="1285" width="1.85546875" style="129" customWidth="1"/>
    <col min="1286" max="1286" width="2.28515625" style="129" customWidth="1"/>
    <col min="1287" max="1288" width="1.140625" style="129" customWidth="1"/>
    <col min="1289" max="1289" width="2.28515625" style="129" customWidth="1"/>
    <col min="1290" max="1294" width="1.140625" style="129" customWidth="1"/>
    <col min="1295" max="1295" width="3" style="129" customWidth="1"/>
    <col min="1296" max="1296" width="1.5703125" style="129" customWidth="1"/>
    <col min="1297" max="1297" width="4.5703125" style="129" customWidth="1"/>
    <col min="1298" max="1299" width="1.140625" style="129" customWidth="1"/>
    <col min="1300" max="1301" width="2.28515625" style="129" customWidth="1"/>
    <col min="1302" max="1303" width="1.140625" style="129" customWidth="1"/>
    <col min="1304" max="1305" width="2.28515625" style="129" customWidth="1"/>
    <col min="1306" max="1306" width="8" style="129" customWidth="1"/>
    <col min="1307" max="1307" width="2" style="129" customWidth="1"/>
    <col min="1308" max="1309" width="4.5703125" style="129" customWidth="1"/>
    <col min="1310" max="1310" width="3.7109375" style="129" customWidth="1"/>
    <col min="1311" max="1311" width="2" style="129" customWidth="1"/>
    <col min="1312" max="1312" width="1.42578125" style="129" customWidth="1"/>
    <col min="1313" max="1313" width="1.140625" style="129" customWidth="1"/>
    <col min="1314" max="1314" width="2.7109375" style="129" customWidth="1"/>
    <col min="1315" max="1315" width="5.28515625" style="129" customWidth="1"/>
    <col min="1316" max="1317" width="1.140625" style="129" customWidth="1"/>
    <col min="1318" max="1318" width="8" style="129" customWidth="1"/>
    <col min="1319" max="1323" width="1.140625" style="129" customWidth="1"/>
    <col min="1324" max="1324" width="3.140625" style="129" customWidth="1"/>
    <col min="1325" max="1325" width="2.5703125" style="129" customWidth="1"/>
    <col min="1326" max="1326" width="1.140625" style="129" customWidth="1"/>
    <col min="1327" max="1536" width="6.85546875" style="129" customWidth="1"/>
    <col min="1537" max="1537" width="1.140625" style="129" customWidth="1"/>
    <col min="1538" max="1538" width="3.42578125" style="129" customWidth="1"/>
    <col min="1539" max="1539" width="1.140625" style="129" customWidth="1"/>
    <col min="1540" max="1540" width="2.7109375" style="129" customWidth="1"/>
    <col min="1541" max="1541" width="1.85546875" style="129" customWidth="1"/>
    <col min="1542" max="1542" width="2.28515625" style="129" customWidth="1"/>
    <col min="1543" max="1544" width="1.140625" style="129" customWidth="1"/>
    <col min="1545" max="1545" width="2.28515625" style="129" customWidth="1"/>
    <col min="1546" max="1550" width="1.140625" style="129" customWidth="1"/>
    <col min="1551" max="1551" width="3" style="129" customWidth="1"/>
    <col min="1552" max="1552" width="1.5703125" style="129" customWidth="1"/>
    <col min="1553" max="1553" width="4.5703125" style="129" customWidth="1"/>
    <col min="1554" max="1555" width="1.140625" style="129" customWidth="1"/>
    <col min="1556" max="1557" width="2.28515625" style="129" customWidth="1"/>
    <col min="1558" max="1559" width="1.140625" style="129" customWidth="1"/>
    <col min="1560" max="1561" width="2.28515625" style="129" customWidth="1"/>
    <col min="1562" max="1562" width="8" style="129" customWidth="1"/>
    <col min="1563" max="1563" width="2" style="129" customWidth="1"/>
    <col min="1564" max="1565" width="4.5703125" style="129" customWidth="1"/>
    <col min="1566" max="1566" width="3.7109375" style="129" customWidth="1"/>
    <col min="1567" max="1567" width="2" style="129" customWidth="1"/>
    <col min="1568" max="1568" width="1.42578125" style="129" customWidth="1"/>
    <col min="1569" max="1569" width="1.140625" style="129" customWidth="1"/>
    <col min="1570" max="1570" width="2.7109375" style="129" customWidth="1"/>
    <col min="1571" max="1571" width="5.28515625" style="129" customWidth="1"/>
    <col min="1572" max="1573" width="1.140625" style="129" customWidth="1"/>
    <col min="1574" max="1574" width="8" style="129" customWidth="1"/>
    <col min="1575" max="1579" width="1.140625" style="129" customWidth="1"/>
    <col min="1580" max="1580" width="3.140625" style="129" customWidth="1"/>
    <col min="1581" max="1581" width="2.5703125" style="129" customWidth="1"/>
    <col min="1582" max="1582" width="1.140625" style="129" customWidth="1"/>
    <col min="1583" max="1792" width="6.85546875" style="129" customWidth="1"/>
    <col min="1793" max="1793" width="1.140625" style="129" customWidth="1"/>
    <col min="1794" max="1794" width="3.42578125" style="129" customWidth="1"/>
    <col min="1795" max="1795" width="1.140625" style="129" customWidth="1"/>
    <col min="1796" max="1796" width="2.7109375" style="129" customWidth="1"/>
    <col min="1797" max="1797" width="1.85546875" style="129" customWidth="1"/>
    <col min="1798" max="1798" width="2.28515625" style="129" customWidth="1"/>
    <col min="1799" max="1800" width="1.140625" style="129" customWidth="1"/>
    <col min="1801" max="1801" width="2.28515625" style="129" customWidth="1"/>
    <col min="1802" max="1806" width="1.140625" style="129" customWidth="1"/>
    <col min="1807" max="1807" width="3" style="129" customWidth="1"/>
    <col min="1808" max="1808" width="1.5703125" style="129" customWidth="1"/>
    <col min="1809" max="1809" width="4.5703125" style="129" customWidth="1"/>
    <col min="1810" max="1811" width="1.140625" style="129" customWidth="1"/>
    <col min="1812" max="1813" width="2.28515625" style="129" customWidth="1"/>
    <col min="1814" max="1815" width="1.140625" style="129" customWidth="1"/>
    <col min="1816" max="1817" width="2.28515625" style="129" customWidth="1"/>
    <col min="1818" max="1818" width="8" style="129" customWidth="1"/>
    <col min="1819" max="1819" width="2" style="129" customWidth="1"/>
    <col min="1820" max="1821" width="4.5703125" style="129" customWidth="1"/>
    <col min="1822" max="1822" width="3.7109375" style="129" customWidth="1"/>
    <col min="1823" max="1823" width="2" style="129" customWidth="1"/>
    <col min="1824" max="1824" width="1.42578125" style="129" customWidth="1"/>
    <col min="1825" max="1825" width="1.140625" style="129" customWidth="1"/>
    <col min="1826" max="1826" width="2.7109375" style="129" customWidth="1"/>
    <col min="1827" max="1827" width="5.28515625" style="129" customWidth="1"/>
    <col min="1828" max="1829" width="1.140625" style="129" customWidth="1"/>
    <col min="1830" max="1830" width="8" style="129" customWidth="1"/>
    <col min="1831" max="1835" width="1.140625" style="129" customWidth="1"/>
    <col min="1836" max="1836" width="3.140625" style="129" customWidth="1"/>
    <col min="1837" max="1837" width="2.5703125" style="129" customWidth="1"/>
    <col min="1838" max="1838" width="1.140625" style="129" customWidth="1"/>
    <col min="1839" max="2048" width="6.85546875" style="129" customWidth="1"/>
    <col min="2049" max="2049" width="1.140625" style="129" customWidth="1"/>
    <col min="2050" max="2050" width="3.42578125" style="129" customWidth="1"/>
    <col min="2051" max="2051" width="1.140625" style="129" customWidth="1"/>
    <col min="2052" max="2052" width="2.7109375" style="129" customWidth="1"/>
    <col min="2053" max="2053" width="1.85546875" style="129" customWidth="1"/>
    <col min="2054" max="2054" width="2.28515625" style="129" customWidth="1"/>
    <col min="2055" max="2056" width="1.140625" style="129" customWidth="1"/>
    <col min="2057" max="2057" width="2.28515625" style="129" customWidth="1"/>
    <col min="2058" max="2062" width="1.140625" style="129" customWidth="1"/>
    <col min="2063" max="2063" width="3" style="129" customWidth="1"/>
    <col min="2064" max="2064" width="1.5703125" style="129" customWidth="1"/>
    <col min="2065" max="2065" width="4.5703125" style="129" customWidth="1"/>
    <col min="2066" max="2067" width="1.140625" style="129" customWidth="1"/>
    <col min="2068" max="2069" width="2.28515625" style="129" customWidth="1"/>
    <col min="2070" max="2071" width="1.140625" style="129" customWidth="1"/>
    <col min="2072" max="2073" width="2.28515625" style="129" customWidth="1"/>
    <col min="2074" max="2074" width="8" style="129" customWidth="1"/>
    <col min="2075" max="2075" width="2" style="129" customWidth="1"/>
    <col min="2076" max="2077" width="4.5703125" style="129" customWidth="1"/>
    <col min="2078" max="2078" width="3.7109375" style="129" customWidth="1"/>
    <col min="2079" max="2079" width="2" style="129" customWidth="1"/>
    <col min="2080" max="2080" width="1.42578125" style="129" customWidth="1"/>
    <col min="2081" max="2081" width="1.140625" style="129" customWidth="1"/>
    <col min="2082" max="2082" width="2.7109375" style="129" customWidth="1"/>
    <col min="2083" max="2083" width="5.28515625" style="129" customWidth="1"/>
    <col min="2084" max="2085" width="1.140625" style="129" customWidth="1"/>
    <col min="2086" max="2086" width="8" style="129" customWidth="1"/>
    <col min="2087" max="2091" width="1.140625" style="129" customWidth="1"/>
    <col min="2092" max="2092" width="3.140625" style="129" customWidth="1"/>
    <col min="2093" max="2093" width="2.5703125" style="129" customWidth="1"/>
    <col min="2094" max="2094" width="1.140625" style="129" customWidth="1"/>
    <col min="2095" max="2304" width="6.85546875" style="129" customWidth="1"/>
    <col min="2305" max="2305" width="1.140625" style="129" customWidth="1"/>
    <col min="2306" max="2306" width="3.42578125" style="129" customWidth="1"/>
    <col min="2307" max="2307" width="1.140625" style="129" customWidth="1"/>
    <col min="2308" max="2308" width="2.7109375" style="129" customWidth="1"/>
    <col min="2309" max="2309" width="1.85546875" style="129" customWidth="1"/>
    <col min="2310" max="2310" width="2.28515625" style="129" customWidth="1"/>
    <col min="2311" max="2312" width="1.140625" style="129" customWidth="1"/>
    <col min="2313" max="2313" width="2.28515625" style="129" customWidth="1"/>
    <col min="2314" max="2318" width="1.140625" style="129" customWidth="1"/>
    <col min="2319" max="2319" width="3" style="129" customWidth="1"/>
    <col min="2320" max="2320" width="1.5703125" style="129" customWidth="1"/>
    <col min="2321" max="2321" width="4.5703125" style="129" customWidth="1"/>
    <col min="2322" max="2323" width="1.140625" style="129" customWidth="1"/>
    <col min="2324" max="2325" width="2.28515625" style="129" customWidth="1"/>
    <col min="2326" max="2327" width="1.140625" style="129" customWidth="1"/>
    <col min="2328" max="2329" width="2.28515625" style="129" customWidth="1"/>
    <col min="2330" max="2330" width="8" style="129" customWidth="1"/>
    <col min="2331" max="2331" width="2" style="129" customWidth="1"/>
    <col min="2332" max="2333" width="4.5703125" style="129" customWidth="1"/>
    <col min="2334" max="2334" width="3.7109375" style="129" customWidth="1"/>
    <col min="2335" max="2335" width="2" style="129" customWidth="1"/>
    <col min="2336" max="2336" width="1.42578125" style="129" customWidth="1"/>
    <col min="2337" max="2337" width="1.140625" style="129" customWidth="1"/>
    <col min="2338" max="2338" width="2.7109375" style="129" customWidth="1"/>
    <col min="2339" max="2339" width="5.28515625" style="129" customWidth="1"/>
    <col min="2340" max="2341" width="1.140625" style="129" customWidth="1"/>
    <col min="2342" max="2342" width="8" style="129" customWidth="1"/>
    <col min="2343" max="2347" width="1.140625" style="129" customWidth="1"/>
    <col min="2348" max="2348" width="3.140625" style="129" customWidth="1"/>
    <col min="2349" max="2349" width="2.5703125" style="129" customWidth="1"/>
    <col min="2350" max="2350" width="1.140625" style="129" customWidth="1"/>
    <col min="2351" max="2560" width="6.85546875" style="129" customWidth="1"/>
    <col min="2561" max="2561" width="1.140625" style="129" customWidth="1"/>
    <col min="2562" max="2562" width="3.42578125" style="129" customWidth="1"/>
    <col min="2563" max="2563" width="1.140625" style="129" customWidth="1"/>
    <col min="2564" max="2564" width="2.7109375" style="129" customWidth="1"/>
    <col min="2565" max="2565" width="1.85546875" style="129" customWidth="1"/>
    <col min="2566" max="2566" width="2.28515625" style="129" customWidth="1"/>
    <col min="2567" max="2568" width="1.140625" style="129" customWidth="1"/>
    <col min="2569" max="2569" width="2.28515625" style="129" customWidth="1"/>
    <col min="2570" max="2574" width="1.140625" style="129" customWidth="1"/>
    <col min="2575" max="2575" width="3" style="129" customWidth="1"/>
    <col min="2576" max="2576" width="1.5703125" style="129" customWidth="1"/>
    <col min="2577" max="2577" width="4.5703125" style="129" customWidth="1"/>
    <col min="2578" max="2579" width="1.140625" style="129" customWidth="1"/>
    <col min="2580" max="2581" width="2.28515625" style="129" customWidth="1"/>
    <col min="2582" max="2583" width="1.140625" style="129" customWidth="1"/>
    <col min="2584" max="2585" width="2.28515625" style="129" customWidth="1"/>
    <col min="2586" max="2586" width="8" style="129" customWidth="1"/>
    <col min="2587" max="2587" width="2" style="129" customWidth="1"/>
    <col min="2588" max="2589" width="4.5703125" style="129" customWidth="1"/>
    <col min="2590" max="2590" width="3.7109375" style="129" customWidth="1"/>
    <col min="2591" max="2591" width="2" style="129" customWidth="1"/>
    <col min="2592" max="2592" width="1.42578125" style="129" customWidth="1"/>
    <col min="2593" max="2593" width="1.140625" style="129" customWidth="1"/>
    <col min="2594" max="2594" width="2.7109375" style="129" customWidth="1"/>
    <col min="2595" max="2595" width="5.28515625" style="129" customWidth="1"/>
    <col min="2596" max="2597" width="1.140625" style="129" customWidth="1"/>
    <col min="2598" max="2598" width="8" style="129" customWidth="1"/>
    <col min="2599" max="2603" width="1.140625" style="129" customWidth="1"/>
    <col min="2604" max="2604" width="3.140625" style="129" customWidth="1"/>
    <col min="2605" max="2605" width="2.5703125" style="129" customWidth="1"/>
    <col min="2606" max="2606" width="1.140625" style="129" customWidth="1"/>
    <col min="2607" max="2816" width="6.85546875" style="129" customWidth="1"/>
    <col min="2817" max="2817" width="1.140625" style="129" customWidth="1"/>
    <col min="2818" max="2818" width="3.42578125" style="129" customWidth="1"/>
    <col min="2819" max="2819" width="1.140625" style="129" customWidth="1"/>
    <col min="2820" max="2820" width="2.7109375" style="129" customWidth="1"/>
    <col min="2821" max="2821" width="1.85546875" style="129" customWidth="1"/>
    <col min="2822" max="2822" width="2.28515625" style="129" customWidth="1"/>
    <col min="2823" max="2824" width="1.140625" style="129" customWidth="1"/>
    <col min="2825" max="2825" width="2.28515625" style="129" customWidth="1"/>
    <col min="2826" max="2830" width="1.140625" style="129" customWidth="1"/>
    <col min="2831" max="2831" width="3" style="129" customWidth="1"/>
    <col min="2832" max="2832" width="1.5703125" style="129" customWidth="1"/>
    <col min="2833" max="2833" width="4.5703125" style="129" customWidth="1"/>
    <col min="2834" max="2835" width="1.140625" style="129" customWidth="1"/>
    <col min="2836" max="2837" width="2.28515625" style="129" customWidth="1"/>
    <col min="2838" max="2839" width="1.140625" style="129" customWidth="1"/>
    <col min="2840" max="2841" width="2.28515625" style="129" customWidth="1"/>
    <col min="2842" max="2842" width="8" style="129" customWidth="1"/>
    <col min="2843" max="2843" width="2" style="129" customWidth="1"/>
    <col min="2844" max="2845" width="4.5703125" style="129" customWidth="1"/>
    <col min="2846" max="2846" width="3.7109375" style="129" customWidth="1"/>
    <col min="2847" max="2847" width="2" style="129" customWidth="1"/>
    <col min="2848" max="2848" width="1.42578125" style="129" customWidth="1"/>
    <col min="2849" max="2849" width="1.140625" style="129" customWidth="1"/>
    <col min="2850" max="2850" width="2.7109375" style="129" customWidth="1"/>
    <col min="2851" max="2851" width="5.28515625" style="129" customWidth="1"/>
    <col min="2852" max="2853" width="1.140625" style="129" customWidth="1"/>
    <col min="2854" max="2854" width="8" style="129" customWidth="1"/>
    <col min="2855" max="2859" width="1.140625" style="129" customWidth="1"/>
    <col min="2860" max="2860" width="3.140625" style="129" customWidth="1"/>
    <col min="2861" max="2861" width="2.5703125" style="129" customWidth="1"/>
    <col min="2862" max="2862" width="1.140625" style="129" customWidth="1"/>
    <col min="2863" max="3072" width="6.85546875" style="129" customWidth="1"/>
    <col min="3073" max="3073" width="1.140625" style="129" customWidth="1"/>
    <col min="3074" max="3074" width="3.42578125" style="129" customWidth="1"/>
    <col min="3075" max="3075" width="1.140625" style="129" customWidth="1"/>
    <col min="3076" max="3076" width="2.7109375" style="129" customWidth="1"/>
    <col min="3077" max="3077" width="1.85546875" style="129" customWidth="1"/>
    <col min="3078" max="3078" width="2.28515625" style="129" customWidth="1"/>
    <col min="3079" max="3080" width="1.140625" style="129" customWidth="1"/>
    <col min="3081" max="3081" width="2.28515625" style="129" customWidth="1"/>
    <col min="3082" max="3086" width="1.140625" style="129" customWidth="1"/>
    <col min="3087" max="3087" width="3" style="129" customWidth="1"/>
    <col min="3088" max="3088" width="1.5703125" style="129" customWidth="1"/>
    <col min="3089" max="3089" width="4.5703125" style="129" customWidth="1"/>
    <col min="3090" max="3091" width="1.140625" style="129" customWidth="1"/>
    <col min="3092" max="3093" width="2.28515625" style="129" customWidth="1"/>
    <col min="3094" max="3095" width="1.140625" style="129" customWidth="1"/>
    <col min="3096" max="3097" width="2.28515625" style="129" customWidth="1"/>
    <col min="3098" max="3098" width="8" style="129" customWidth="1"/>
    <col min="3099" max="3099" width="2" style="129" customWidth="1"/>
    <col min="3100" max="3101" width="4.5703125" style="129" customWidth="1"/>
    <col min="3102" max="3102" width="3.7109375" style="129" customWidth="1"/>
    <col min="3103" max="3103" width="2" style="129" customWidth="1"/>
    <col min="3104" max="3104" width="1.42578125" style="129" customWidth="1"/>
    <col min="3105" max="3105" width="1.140625" style="129" customWidth="1"/>
    <col min="3106" max="3106" width="2.7109375" style="129" customWidth="1"/>
    <col min="3107" max="3107" width="5.28515625" style="129" customWidth="1"/>
    <col min="3108" max="3109" width="1.140625" style="129" customWidth="1"/>
    <col min="3110" max="3110" width="8" style="129" customWidth="1"/>
    <col min="3111" max="3115" width="1.140625" style="129" customWidth="1"/>
    <col min="3116" max="3116" width="3.140625" style="129" customWidth="1"/>
    <col min="3117" max="3117" width="2.5703125" style="129" customWidth="1"/>
    <col min="3118" max="3118" width="1.140625" style="129" customWidth="1"/>
    <col min="3119" max="3328" width="6.85546875" style="129" customWidth="1"/>
    <col min="3329" max="3329" width="1.140625" style="129" customWidth="1"/>
    <col min="3330" max="3330" width="3.42578125" style="129" customWidth="1"/>
    <col min="3331" max="3331" width="1.140625" style="129" customWidth="1"/>
    <col min="3332" max="3332" width="2.7109375" style="129" customWidth="1"/>
    <col min="3333" max="3333" width="1.85546875" style="129" customWidth="1"/>
    <col min="3334" max="3334" width="2.28515625" style="129" customWidth="1"/>
    <col min="3335" max="3336" width="1.140625" style="129" customWidth="1"/>
    <col min="3337" max="3337" width="2.28515625" style="129" customWidth="1"/>
    <col min="3338" max="3342" width="1.140625" style="129" customWidth="1"/>
    <col min="3343" max="3343" width="3" style="129" customWidth="1"/>
    <col min="3344" max="3344" width="1.5703125" style="129" customWidth="1"/>
    <col min="3345" max="3345" width="4.5703125" style="129" customWidth="1"/>
    <col min="3346" max="3347" width="1.140625" style="129" customWidth="1"/>
    <col min="3348" max="3349" width="2.28515625" style="129" customWidth="1"/>
    <col min="3350" max="3351" width="1.140625" style="129" customWidth="1"/>
    <col min="3352" max="3353" width="2.28515625" style="129" customWidth="1"/>
    <col min="3354" max="3354" width="8" style="129" customWidth="1"/>
    <col min="3355" max="3355" width="2" style="129" customWidth="1"/>
    <col min="3356" max="3357" width="4.5703125" style="129" customWidth="1"/>
    <col min="3358" max="3358" width="3.7109375" style="129" customWidth="1"/>
    <col min="3359" max="3359" width="2" style="129" customWidth="1"/>
    <col min="3360" max="3360" width="1.42578125" style="129" customWidth="1"/>
    <col min="3361" max="3361" width="1.140625" style="129" customWidth="1"/>
    <col min="3362" max="3362" width="2.7109375" style="129" customWidth="1"/>
    <col min="3363" max="3363" width="5.28515625" style="129" customWidth="1"/>
    <col min="3364" max="3365" width="1.140625" style="129" customWidth="1"/>
    <col min="3366" max="3366" width="8" style="129" customWidth="1"/>
    <col min="3367" max="3371" width="1.140625" style="129" customWidth="1"/>
    <col min="3372" max="3372" width="3.140625" style="129" customWidth="1"/>
    <col min="3373" max="3373" width="2.5703125" style="129" customWidth="1"/>
    <col min="3374" max="3374" width="1.140625" style="129" customWidth="1"/>
    <col min="3375" max="3584" width="6.85546875" style="129" customWidth="1"/>
    <col min="3585" max="3585" width="1.140625" style="129" customWidth="1"/>
    <col min="3586" max="3586" width="3.42578125" style="129" customWidth="1"/>
    <col min="3587" max="3587" width="1.140625" style="129" customWidth="1"/>
    <col min="3588" max="3588" width="2.7109375" style="129" customWidth="1"/>
    <col min="3589" max="3589" width="1.85546875" style="129" customWidth="1"/>
    <col min="3590" max="3590" width="2.28515625" style="129" customWidth="1"/>
    <col min="3591" max="3592" width="1.140625" style="129" customWidth="1"/>
    <col min="3593" max="3593" width="2.28515625" style="129" customWidth="1"/>
    <col min="3594" max="3598" width="1.140625" style="129" customWidth="1"/>
    <col min="3599" max="3599" width="3" style="129" customWidth="1"/>
    <col min="3600" max="3600" width="1.5703125" style="129" customWidth="1"/>
    <col min="3601" max="3601" width="4.5703125" style="129" customWidth="1"/>
    <col min="3602" max="3603" width="1.140625" style="129" customWidth="1"/>
    <col min="3604" max="3605" width="2.28515625" style="129" customWidth="1"/>
    <col min="3606" max="3607" width="1.140625" style="129" customWidth="1"/>
    <col min="3608" max="3609" width="2.28515625" style="129" customWidth="1"/>
    <col min="3610" max="3610" width="8" style="129" customWidth="1"/>
    <col min="3611" max="3611" width="2" style="129" customWidth="1"/>
    <col min="3612" max="3613" width="4.5703125" style="129" customWidth="1"/>
    <col min="3614" max="3614" width="3.7109375" style="129" customWidth="1"/>
    <col min="3615" max="3615" width="2" style="129" customWidth="1"/>
    <col min="3616" max="3616" width="1.42578125" style="129" customWidth="1"/>
    <col min="3617" max="3617" width="1.140625" style="129" customWidth="1"/>
    <col min="3618" max="3618" width="2.7109375" style="129" customWidth="1"/>
    <col min="3619" max="3619" width="5.28515625" style="129" customWidth="1"/>
    <col min="3620" max="3621" width="1.140625" style="129" customWidth="1"/>
    <col min="3622" max="3622" width="8" style="129" customWidth="1"/>
    <col min="3623" max="3627" width="1.140625" style="129" customWidth="1"/>
    <col min="3628" max="3628" width="3.140625" style="129" customWidth="1"/>
    <col min="3629" max="3629" width="2.5703125" style="129" customWidth="1"/>
    <col min="3630" max="3630" width="1.140625" style="129" customWidth="1"/>
    <col min="3631" max="3840" width="6.85546875" style="129" customWidth="1"/>
    <col min="3841" max="3841" width="1.140625" style="129" customWidth="1"/>
    <col min="3842" max="3842" width="3.42578125" style="129" customWidth="1"/>
    <col min="3843" max="3843" width="1.140625" style="129" customWidth="1"/>
    <col min="3844" max="3844" width="2.7109375" style="129" customWidth="1"/>
    <col min="3845" max="3845" width="1.85546875" style="129" customWidth="1"/>
    <col min="3846" max="3846" width="2.28515625" style="129" customWidth="1"/>
    <col min="3847" max="3848" width="1.140625" style="129" customWidth="1"/>
    <col min="3849" max="3849" width="2.28515625" style="129" customWidth="1"/>
    <col min="3850" max="3854" width="1.140625" style="129" customWidth="1"/>
    <col min="3855" max="3855" width="3" style="129" customWidth="1"/>
    <col min="3856" max="3856" width="1.5703125" style="129" customWidth="1"/>
    <col min="3857" max="3857" width="4.5703125" style="129" customWidth="1"/>
    <col min="3858" max="3859" width="1.140625" style="129" customWidth="1"/>
    <col min="3860" max="3861" width="2.28515625" style="129" customWidth="1"/>
    <col min="3862" max="3863" width="1.140625" style="129" customWidth="1"/>
    <col min="3864" max="3865" width="2.28515625" style="129" customWidth="1"/>
    <col min="3866" max="3866" width="8" style="129" customWidth="1"/>
    <col min="3867" max="3867" width="2" style="129" customWidth="1"/>
    <col min="3868" max="3869" width="4.5703125" style="129" customWidth="1"/>
    <col min="3870" max="3870" width="3.7109375" style="129" customWidth="1"/>
    <col min="3871" max="3871" width="2" style="129" customWidth="1"/>
    <col min="3872" max="3872" width="1.42578125" style="129" customWidth="1"/>
    <col min="3873" max="3873" width="1.140625" style="129" customWidth="1"/>
    <col min="3874" max="3874" width="2.7109375" style="129" customWidth="1"/>
    <col min="3875" max="3875" width="5.28515625" style="129" customWidth="1"/>
    <col min="3876" max="3877" width="1.140625" style="129" customWidth="1"/>
    <col min="3878" max="3878" width="8" style="129" customWidth="1"/>
    <col min="3879" max="3883" width="1.140625" style="129" customWidth="1"/>
    <col min="3884" max="3884" width="3.140625" style="129" customWidth="1"/>
    <col min="3885" max="3885" width="2.5703125" style="129" customWidth="1"/>
    <col min="3886" max="3886" width="1.140625" style="129" customWidth="1"/>
    <col min="3887" max="4096" width="6.85546875" style="129" customWidth="1"/>
    <col min="4097" max="4097" width="1.140625" style="129" customWidth="1"/>
    <col min="4098" max="4098" width="3.42578125" style="129" customWidth="1"/>
    <col min="4099" max="4099" width="1.140625" style="129" customWidth="1"/>
    <col min="4100" max="4100" width="2.7109375" style="129" customWidth="1"/>
    <col min="4101" max="4101" width="1.85546875" style="129" customWidth="1"/>
    <col min="4102" max="4102" width="2.28515625" style="129" customWidth="1"/>
    <col min="4103" max="4104" width="1.140625" style="129" customWidth="1"/>
    <col min="4105" max="4105" width="2.28515625" style="129" customWidth="1"/>
    <col min="4106" max="4110" width="1.140625" style="129" customWidth="1"/>
    <col min="4111" max="4111" width="3" style="129" customWidth="1"/>
    <col min="4112" max="4112" width="1.5703125" style="129" customWidth="1"/>
    <col min="4113" max="4113" width="4.5703125" style="129" customWidth="1"/>
    <col min="4114" max="4115" width="1.140625" style="129" customWidth="1"/>
    <col min="4116" max="4117" width="2.28515625" style="129" customWidth="1"/>
    <col min="4118" max="4119" width="1.140625" style="129" customWidth="1"/>
    <col min="4120" max="4121" width="2.28515625" style="129" customWidth="1"/>
    <col min="4122" max="4122" width="8" style="129" customWidth="1"/>
    <col min="4123" max="4123" width="2" style="129" customWidth="1"/>
    <col min="4124" max="4125" width="4.5703125" style="129" customWidth="1"/>
    <col min="4126" max="4126" width="3.7109375" style="129" customWidth="1"/>
    <col min="4127" max="4127" width="2" style="129" customWidth="1"/>
    <col min="4128" max="4128" width="1.42578125" style="129" customWidth="1"/>
    <col min="4129" max="4129" width="1.140625" style="129" customWidth="1"/>
    <col min="4130" max="4130" width="2.7109375" style="129" customWidth="1"/>
    <col min="4131" max="4131" width="5.28515625" style="129" customWidth="1"/>
    <col min="4132" max="4133" width="1.140625" style="129" customWidth="1"/>
    <col min="4134" max="4134" width="8" style="129" customWidth="1"/>
    <col min="4135" max="4139" width="1.140625" style="129" customWidth="1"/>
    <col min="4140" max="4140" width="3.140625" style="129" customWidth="1"/>
    <col min="4141" max="4141" width="2.5703125" style="129" customWidth="1"/>
    <col min="4142" max="4142" width="1.140625" style="129" customWidth="1"/>
    <col min="4143" max="4352" width="6.85546875" style="129" customWidth="1"/>
    <col min="4353" max="4353" width="1.140625" style="129" customWidth="1"/>
    <col min="4354" max="4354" width="3.42578125" style="129" customWidth="1"/>
    <col min="4355" max="4355" width="1.140625" style="129" customWidth="1"/>
    <col min="4356" max="4356" width="2.7109375" style="129" customWidth="1"/>
    <col min="4357" max="4357" width="1.85546875" style="129" customWidth="1"/>
    <col min="4358" max="4358" width="2.28515625" style="129" customWidth="1"/>
    <col min="4359" max="4360" width="1.140625" style="129" customWidth="1"/>
    <col min="4361" max="4361" width="2.28515625" style="129" customWidth="1"/>
    <col min="4362" max="4366" width="1.140625" style="129" customWidth="1"/>
    <col min="4367" max="4367" width="3" style="129" customWidth="1"/>
    <col min="4368" max="4368" width="1.5703125" style="129" customWidth="1"/>
    <col min="4369" max="4369" width="4.5703125" style="129" customWidth="1"/>
    <col min="4370" max="4371" width="1.140625" style="129" customWidth="1"/>
    <col min="4372" max="4373" width="2.28515625" style="129" customWidth="1"/>
    <col min="4374" max="4375" width="1.140625" style="129" customWidth="1"/>
    <col min="4376" max="4377" width="2.28515625" style="129" customWidth="1"/>
    <col min="4378" max="4378" width="8" style="129" customWidth="1"/>
    <col min="4379" max="4379" width="2" style="129" customWidth="1"/>
    <col min="4380" max="4381" width="4.5703125" style="129" customWidth="1"/>
    <col min="4382" max="4382" width="3.7109375" style="129" customWidth="1"/>
    <col min="4383" max="4383" width="2" style="129" customWidth="1"/>
    <col min="4384" max="4384" width="1.42578125" style="129" customWidth="1"/>
    <col min="4385" max="4385" width="1.140625" style="129" customWidth="1"/>
    <col min="4386" max="4386" width="2.7109375" style="129" customWidth="1"/>
    <col min="4387" max="4387" width="5.28515625" style="129" customWidth="1"/>
    <col min="4388" max="4389" width="1.140625" style="129" customWidth="1"/>
    <col min="4390" max="4390" width="8" style="129" customWidth="1"/>
    <col min="4391" max="4395" width="1.140625" style="129" customWidth="1"/>
    <col min="4396" max="4396" width="3.140625" style="129" customWidth="1"/>
    <col min="4397" max="4397" width="2.5703125" style="129" customWidth="1"/>
    <col min="4398" max="4398" width="1.140625" style="129" customWidth="1"/>
    <col min="4399" max="4608" width="6.85546875" style="129" customWidth="1"/>
    <col min="4609" max="4609" width="1.140625" style="129" customWidth="1"/>
    <col min="4610" max="4610" width="3.42578125" style="129" customWidth="1"/>
    <col min="4611" max="4611" width="1.140625" style="129" customWidth="1"/>
    <col min="4612" max="4612" width="2.7109375" style="129" customWidth="1"/>
    <col min="4613" max="4613" width="1.85546875" style="129" customWidth="1"/>
    <col min="4614" max="4614" width="2.28515625" style="129" customWidth="1"/>
    <col min="4615" max="4616" width="1.140625" style="129" customWidth="1"/>
    <col min="4617" max="4617" width="2.28515625" style="129" customWidth="1"/>
    <col min="4618" max="4622" width="1.140625" style="129" customWidth="1"/>
    <col min="4623" max="4623" width="3" style="129" customWidth="1"/>
    <col min="4624" max="4624" width="1.5703125" style="129" customWidth="1"/>
    <col min="4625" max="4625" width="4.5703125" style="129" customWidth="1"/>
    <col min="4626" max="4627" width="1.140625" style="129" customWidth="1"/>
    <col min="4628" max="4629" width="2.28515625" style="129" customWidth="1"/>
    <col min="4630" max="4631" width="1.140625" style="129" customWidth="1"/>
    <col min="4632" max="4633" width="2.28515625" style="129" customWidth="1"/>
    <col min="4634" max="4634" width="8" style="129" customWidth="1"/>
    <col min="4635" max="4635" width="2" style="129" customWidth="1"/>
    <col min="4636" max="4637" width="4.5703125" style="129" customWidth="1"/>
    <col min="4638" max="4638" width="3.7109375" style="129" customWidth="1"/>
    <col min="4639" max="4639" width="2" style="129" customWidth="1"/>
    <col min="4640" max="4640" width="1.42578125" style="129" customWidth="1"/>
    <col min="4641" max="4641" width="1.140625" style="129" customWidth="1"/>
    <col min="4642" max="4642" width="2.7109375" style="129" customWidth="1"/>
    <col min="4643" max="4643" width="5.28515625" style="129" customWidth="1"/>
    <col min="4644" max="4645" width="1.140625" style="129" customWidth="1"/>
    <col min="4646" max="4646" width="8" style="129" customWidth="1"/>
    <col min="4647" max="4651" width="1.140625" style="129" customWidth="1"/>
    <col min="4652" max="4652" width="3.140625" style="129" customWidth="1"/>
    <col min="4653" max="4653" width="2.5703125" style="129" customWidth="1"/>
    <col min="4654" max="4654" width="1.140625" style="129" customWidth="1"/>
    <col min="4655" max="4864" width="6.85546875" style="129" customWidth="1"/>
    <col min="4865" max="4865" width="1.140625" style="129" customWidth="1"/>
    <col min="4866" max="4866" width="3.42578125" style="129" customWidth="1"/>
    <col min="4867" max="4867" width="1.140625" style="129" customWidth="1"/>
    <col min="4868" max="4868" width="2.7109375" style="129" customWidth="1"/>
    <col min="4869" max="4869" width="1.85546875" style="129" customWidth="1"/>
    <col min="4870" max="4870" width="2.28515625" style="129" customWidth="1"/>
    <col min="4871" max="4872" width="1.140625" style="129" customWidth="1"/>
    <col min="4873" max="4873" width="2.28515625" style="129" customWidth="1"/>
    <col min="4874" max="4878" width="1.140625" style="129" customWidth="1"/>
    <col min="4879" max="4879" width="3" style="129" customWidth="1"/>
    <col min="4880" max="4880" width="1.5703125" style="129" customWidth="1"/>
    <col min="4881" max="4881" width="4.5703125" style="129" customWidth="1"/>
    <col min="4882" max="4883" width="1.140625" style="129" customWidth="1"/>
    <col min="4884" max="4885" width="2.28515625" style="129" customWidth="1"/>
    <col min="4886" max="4887" width="1.140625" style="129" customWidth="1"/>
    <col min="4888" max="4889" width="2.28515625" style="129" customWidth="1"/>
    <col min="4890" max="4890" width="8" style="129" customWidth="1"/>
    <col min="4891" max="4891" width="2" style="129" customWidth="1"/>
    <col min="4892" max="4893" width="4.5703125" style="129" customWidth="1"/>
    <col min="4894" max="4894" width="3.7109375" style="129" customWidth="1"/>
    <col min="4895" max="4895" width="2" style="129" customWidth="1"/>
    <col min="4896" max="4896" width="1.42578125" style="129" customWidth="1"/>
    <col min="4897" max="4897" width="1.140625" style="129" customWidth="1"/>
    <col min="4898" max="4898" width="2.7109375" style="129" customWidth="1"/>
    <col min="4899" max="4899" width="5.28515625" style="129" customWidth="1"/>
    <col min="4900" max="4901" width="1.140625" style="129" customWidth="1"/>
    <col min="4902" max="4902" width="8" style="129" customWidth="1"/>
    <col min="4903" max="4907" width="1.140625" style="129" customWidth="1"/>
    <col min="4908" max="4908" width="3.140625" style="129" customWidth="1"/>
    <col min="4909" max="4909" width="2.5703125" style="129" customWidth="1"/>
    <col min="4910" max="4910" width="1.140625" style="129" customWidth="1"/>
    <col min="4911" max="5120" width="6.85546875" style="129" customWidth="1"/>
    <col min="5121" max="5121" width="1.140625" style="129" customWidth="1"/>
    <col min="5122" max="5122" width="3.42578125" style="129" customWidth="1"/>
    <col min="5123" max="5123" width="1.140625" style="129" customWidth="1"/>
    <col min="5124" max="5124" width="2.7109375" style="129" customWidth="1"/>
    <col min="5125" max="5125" width="1.85546875" style="129" customWidth="1"/>
    <col min="5126" max="5126" width="2.28515625" style="129" customWidth="1"/>
    <col min="5127" max="5128" width="1.140625" style="129" customWidth="1"/>
    <col min="5129" max="5129" width="2.28515625" style="129" customWidth="1"/>
    <col min="5130" max="5134" width="1.140625" style="129" customWidth="1"/>
    <col min="5135" max="5135" width="3" style="129" customWidth="1"/>
    <col min="5136" max="5136" width="1.5703125" style="129" customWidth="1"/>
    <col min="5137" max="5137" width="4.5703125" style="129" customWidth="1"/>
    <col min="5138" max="5139" width="1.140625" style="129" customWidth="1"/>
    <col min="5140" max="5141" width="2.28515625" style="129" customWidth="1"/>
    <col min="5142" max="5143" width="1.140625" style="129" customWidth="1"/>
    <col min="5144" max="5145" width="2.28515625" style="129" customWidth="1"/>
    <col min="5146" max="5146" width="8" style="129" customWidth="1"/>
    <col min="5147" max="5147" width="2" style="129" customWidth="1"/>
    <col min="5148" max="5149" width="4.5703125" style="129" customWidth="1"/>
    <col min="5150" max="5150" width="3.7109375" style="129" customWidth="1"/>
    <col min="5151" max="5151" width="2" style="129" customWidth="1"/>
    <col min="5152" max="5152" width="1.42578125" style="129" customWidth="1"/>
    <col min="5153" max="5153" width="1.140625" style="129" customWidth="1"/>
    <col min="5154" max="5154" width="2.7109375" style="129" customWidth="1"/>
    <col min="5155" max="5155" width="5.28515625" style="129" customWidth="1"/>
    <col min="5156" max="5157" width="1.140625" style="129" customWidth="1"/>
    <col min="5158" max="5158" width="8" style="129" customWidth="1"/>
    <col min="5159" max="5163" width="1.140625" style="129" customWidth="1"/>
    <col min="5164" max="5164" width="3.140625" style="129" customWidth="1"/>
    <col min="5165" max="5165" width="2.5703125" style="129" customWidth="1"/>
    <col min="5166" max="5166" width="1.140625" style="129" customWidth="1"/>
    <col min="5167" max="5376" width="6.85546875" style="129" customWidth="1"/>
    <col min="5377" max="5377" width="1.140625" style="129" customWidth="1"/>
    <col min="5378" max="5378" width="3.42578125" style="129" customWidth="1"/>
    <col min="5379" max="5379" width="1.140625" style="129" customWidth="1"/>
    <col min="5380" max="5380" width="2.7109375" style="129" customWidth="1"/>
    <col min="5381" max="5381" width="1.85546875" style="129" customWidth="1"/>
    <col min="5382" max="5382" width="2.28515625" style="129" customWidth="1"/>
    <col min="5383" max="5384" width="1.140625" style="129" customWidth="1"/>
    <col min="5385" max="5385" width="2.28515625" style="129" customWidth="1"/>
    <col min="5386" max="5390" width="1.140625" style="129" customWidth="1"/>
    <col min="5391" max="5391" width="3" style="129" customWidth="1"/>
    <col min="5392" max="5392" width="1.5703125" style="129" customWidth="1"/>
    <col min="5393" max="5393" width="4.5703125" style="129" customWidth="1"/>
    <col min="5394" max="5395" width="1.140625" style="129" customWidth="1"/>
    <col min="5396" max="5397" width="2.28515625" style="129" customWidth="1"/>
    <col min="5398" max="5399" width="1.140625" style="129" customWidth="1"/>
    <col min="5400" max="5401" width="2.28515625" style="129" customWidth="1"/>
    <col min="5402" max="5402" width="8" style="129" customWidth="1"/>
    <col min="5403" max="5403" width="2" style="129" customWidth="1"/>
    <col min="5404" max="5405" width="4.5703125" style="129" customWidth="1"/>
    <col min="5406" max="5406" width="3.7109375" style="129" customWidth="1"/>
    <col min="5407" max="5407" width="2" style="129" customWidth="1"/>
    <col min="5408" max="5408" width="1.42578125" style="129" customWidth="1"/>
    <col min="5409" max="5409" width="1.140625" style="129" customWidth="1"/>
    <col min="5410" max="5410" width="2.7109375" style="129" customWidth="1"/>
    <col min="5411" max="5411" width="5.28515625" style="129" customWidth="1"/>
    <col min="5412" max="5413" width="1.140625" style="129" customWidth="1"/>
    <col min="5414" max="5414" width="8" style="129" customWidth="1"/>
    <col min="5415" max="5419" width="1.140625" style="129" customWidth="1"/>
    <col min="5420" max="5420" width="3.140625" style="129" customWidth="1"/>
    <col min="5421" max="5421" width="2.5703125" style="129" customWidth="1"/>
    <col min="5422" max="5422" width="1.140625" style="129" customWidth="1"/>
    <col min="5423" max="5632" width="6.85546875" style="129" customWidth="1"/>
    <col min="5633" max="5633" width="1.140625" style="129" customWidth="1"/>
    <col min="5634" max="5634" width="3.42578125" style="129" customWidth="1"/>
    <col min="5635" max="5635" width="1.140625" style="129" customWidth="1"/>
    <col min="5636" max="5636" width="2.7109375" style="129" customWidth="1"/>
    <col min="5637" max="5637" width="1.85546875" style="129" customWidth="1"/>
    <col min="5638" max="5638" width="2.28515625" style="129" customWidth="1"/>
    <col min="5639" max="5640" width="1.140625" style="129" customWidth="1"/>
    <col min="5641" max="5641" width="2.28515625" style="129" customWidth="1"/>
    <col min="5642" max="5646" width="1.140625" style="129" customWidth="1"/>
    <col min="5647" max="5647" width="3" style="129" customWidth="1"/>
    <col min="5648" max="5648" width="1.5703125" style="129" customWidth="1"/>
    <col min="5649" max="5649" width="4.5703125" style="129" customWidth="1"/>
    <col min="5650" max="5651" width="1.140625" style="129" customWidth="1"/>
    <col min="5652" max="5653" width="2.28515625" style="129" customWidth="1"/>
    <col min="5654" max="5655" width="1.140625" style="129" customWidth="1"/>
    <col min="5656" max="5657" width="2.28515625" style="129" customWidth="1"/>
    <col min="5658" max="5658" width="8" style="129" customWidth="1"/>
    <col min="5659" max="5659" width="2" style="129" customWidth="1"/>
    <col min="5660" max="5661" width="4.5703125" style="129" customWidth="1"/>
    <col min="5662" max="5662" width="3.7109375" style="129" customWidth="1"/>
    <col min="5663" max="5663" width="2" style="129" customWidth="1"/>
    <col min="5664" max="5664" width="1.42578125" style="129" customWidth="1"/>
    <col min="5665" max="5665" width="1.140625" style="129" customWidth="1"/>
    <col min="5666" max="5666" width="2.7109375" style="129" customWidth="1"/>
    <col min="5667" max="5667" width="5.28515625" style="129" customWidth="1"/>
    <col min="5668" max="5669" width="1.140625" style="129" customWidth="1"/>
    <col min="5670" max="5670" width="8" style="129" customWidth="1"/>
    <col min="5671" max="5675" width="1.140625" style="129" customWidth="1"/>
    <col min="5676" max="5676" width="3.140625" style="129" customWidth="1"/>
    <col min="5677" max="5677" width="2.5703125" style="129" customWidth="1"/>
    <col min="5678" max="5678" width="1.140625" style="129" customWidth="1"/>
    <col min="5679" max="5888" width="6.85546875" style="129" customWidth="1"/>
    <col min="5889" max="5889" width="1.140625" style="129" customWidth="1"/>
    <col min="5890" max="5890" width="3.42578125" style="129" customWidth="1"/>
    <col min="5891" max="5891" width="1.140625" style="129" customWidth="1"/>
    <col min="5892" max="5892" width="2.7109375" style="129" customWidth="1"/>
    <col min="5893" max="5893" width="1.85546875" style="129" customWidth="1"/>
    <col min="5894" max="5894" width="2.28515625" style="129" customWidth="1"/>
    <col min="5895" max="5896" width="1.140625" style="129" customWidth="1"/>
    <col min="5897" max="5897" width="2.28515625" style="129" customWidth="1"/>
    <col min="5898" max="5902" width="1.140625" style="129" customWidth="1"/>
    <col min="5903" max="5903" width="3" style="129" customWidth="1"/>
    <col min="5904" max="5904" width="1.5703125" style="129" customWidth="1"/>
    <col min="5905" max="5905" width="4.5703125" style="129" customWidth="1"/>
    <col min="5906" max="5907" width="1.140625" style="129" customWidth="1"/>
    <col min="5908" max="5909" width="2.28515625" style="129" customWidth="1"/>
    <col min="5910" max="5911" width="1.140625" style="129" customWidth="1"/>
    <col min="5912" max="5913" width="2.28515625" style="129" customWidth="1"/>
    <col min="5914" max="5914" width="8" style="129" customWidth="1"/>
    <col min="5915" max="5915" width="2" style="129" customWidth="1"/>
    <col min="5916" max="5917" width="4.5703125" style="129" customWidth="1"/>
    <col min="5918" max="5918" width="3.7109375" style="129" customWidth="1"/>
    <col min="5919" max="5919" width="2" style="129" customWidth="1"/>
    <col min="5920" max="5920" width="1.42578125" style="129" customWidth="1"/>
    <col min="5921" max="5921" width="1.140625" style="129" customWidth="1"/>
    <col min="5922" max="5922" width="2.7109375" style="129" customWidth="1"/>
    <col min="5923" max="5923" width="5.28515625" style="129" customWidth="1"/>
    <col min="5924" max="5925" width="1.140625" style="129" customWidth="1"/>
    <col min="5926" max="5926" width="8" style="129" customWidth="1"/>
    <col min="5927" max="5931" width="1.140625" style="129" customWidth="1"/>
    <col min="5932" max="5932" width="3.140625" style="129" customWidth="1"/>
    <col min="5933" max="5933" width="2.5703125" style="129" customWidth="1"/>
    <col min="5934" max="5934" width="1.140625" style="129" customWidth="1"/>
    <col min="5935" max="6144" width="6.85546875" style="129" customWidth="1"/>
    <col min="6145" max="6145" width="1.140625" style="129" customWidth="1"/>
    <col min="6146" max="6146" width="3.42578125" style="129" customWidth="1"/>
    <col min="6147" max="6147" width="1.140625" style="129" customWidth="1"/>
    <col min="6148" max="6148" width="2.7109375" style="129" customWidth="1"/>
    <col min="6149" max="6149" width="1.85546875" style="129" customWidth="1"/>
    <col min="6150" max="6150" width="2.28515625" style="129" customWidth="1"/>
    <col min="6151" max="6152" width="1.140625" style="129" customWidth="1"/>
    <col min="6153" max="6153" width="2.28515625" style="129" customWidth="1"/>
    <col min="6154" max="6158" width="1.140625" style="129" customWidth="1"/>
    <col min="6159" max="6159" width="3" style="129" customWidth="1"/>
    <col min="6160" max="6160" width="1.5703125" style="129" customWidth="1"/>
    <col min="6161" max="6161" width="4.5703125" style="129" customWidth="1"/>
    <col min="6162" max="6163" width="1.140625" style="129" customWidth="1"/>
    <col min="6164" max="6165" width="2.28515625" style="129" customWidth="1"/>
    <col min="6166" max="6167" width="1.140625" style="129" customWidth="1"/>
    <col min="6168" max="6169" width="2.28515625" style="129" customWidth="1"/>
    <col min="6170" max="6170" width="8" style="129" customWidth="1"/>
    <col min="6171" max="6171" width="2" style="129" customWidth="1"/>
    <col min="6172" max="6173" width="4.5703125" style="129" customWidth="1"/>
    <col min="6174" max="6174" width="3.7109375" style="129" customWidth="1"/>
    <col min="6175" max="6175" width="2" style="129" customWidth="1"/>
    <col min="6176" max="6176" width="1.42578125" style="129" customWidth="1"/>
    <col min="6177" max="6177" width="1.140625" style="129" customWidth="1"/>
    <col min="6178" max="6178" width="2.7109375" style="129" customWidth="1"/>
    <col min="6179" max="6179" width="5.28515625" style="129" customWidth="1"/>
    <col min="6180" max="6181" width="1.140625" style="129" customWidth="1"/>
    <col min="6182" max="6182" width="8" style="129" customWidth="1"/>
    <col min="6183" max="6187" width="1.140625" style="129" customWidth="1"/>
    <col min="6188" max="6188" width="3.140625" style="129" customWidth="1"/>
    <col min="6189" max="6189" width="2.5703125" style="129" customWidth="1"/>
    <col min="6190" max="6190" width="1.140625" style="129" customWidth="1"/>
    <col min="6191" max="6400" width="6.85546875" style="129" customWidth="1"/>
    <col min="6401" max="6401" width="1.140625" style="129" customWidth="1"/>
    <col min="6402" max="6402" width="3.42578125" style="129" customWidth="1"/>
    <col min="6403" max="6403" width="1.140625" style="129" customWidth="1"/>
    <col min="6404" max="6404" width="2.7109375" style="129" customWidth="1"/>
    <col min="6405" max="6405" width="1.85546875" style="129" customWidth="1"/>
    <col min="6406" max="6406" width="2.28515625" style="129" customWidth="1"/>
    <col min="6407" max="6408" width="1.140625" style="129" customWidth="1"/>
    <col min="6409" max="6409" width="2.28515625" style="129" customWidth="1"/>
    <col min="6410" max="6414" width="1.140625" style="129" customWidth="1"/>
    <col min="6415" max="6415" width="3" style="129" customWidth="1"/>
    <col min="6416" max="6416" width="1.5703125" style="129" customWidth="1"/>
    <col min="6417" max="6417" width="4.5703125" style="129" customWidth="1"/>
    <col min="6418" max="6419" width="1.140625" style="129" customWidth="1"/>
    <col min="6420" max="6421" width="2.28515625" style="129" customWidth="1"/>
    <col min="6422" max="6423" width="1.140625" style="129" customWidth="1"/>
    <col min="6424" max="6425" width="2.28515625" style="129" customWidth="1"/>
    <col min="6426" max="6426" width="8" style="129" customWidth="1"/>
    <col min="6427" max="6427" width="2" style="129" customWidth="1"/>
    <col min="6428" max="6429" width="4.5703125" style="129" customWidth="1"/>
    <col min="6430" max="6430" width="3.7109375" style="129" customWidth="1"/>
    <col min="6431" max="6431" width="2" style="129" customWidth="1"/>
    <col min="6432" max="6432" width="1.42578125" style="129" customWidth="1"/>
    <col min="6433" max="6433" width="1.140625" style="129" customWidth="1"/>
    <col min="6434" max="6434" width="2.7109375" style="129" customWidth="1"/>
    <col min="6435" max="6435" width="5.28515625" style="129" customWidth="1"/>
    <col min="6436" max="6437" width="1.140625" style="129" customWidth="1"/>
    <col min="6438" max="6438" width="8" style="129" customWidth="1"/>
    <col min="6439" max="6443" width="1.140625" style="129" customWidth="1"/>
    <col min="6444" max="6444" width="3.140625" style="129" customWidth="1"/>
    <col min="6445" max="6445" width="2.5703125" style="129" customWidth="1"/>
    <col min="6446" max="6446" width="1.140625" style="129" customWidth="1"/>
    <col min="6447" max="6656" width="6.85546875" style="129" customWidth="1"/>
    <col min="6657" max="6657" width="1.140625" style="129" customWidth="1"/>
    <col min="6658" max="6658" width="3.42578125" style="129" customWidth="1"/>
    <col min="6659" max="6659" width="1.140625" style="129" customWidth="1"/>
    <col min="6660" max="6660" width="2.7109375" style="129" customWidth="1"/>
    <col min="6661" max="6661" width="1.85546875" style="129" customWidth="1"/>
    <col min="6662" max="6662" width="2.28515625" style="129" customWidth="1"/>
    <col min="6663" max="6664" width="1.140625" style="129" customWidth="1"/>
    <col min="6665" max="6665" width="2.28515625" style="129" customWidth="1"/>
    <col min="6666" max="6670" width="1.140625" style="129" customWidth="1"/>
    <col min="6671" max="6671" width="3" style="129" customWidth="1"/>
    <col min="6672" max="6672" width="1.5703125" style="129" customWidth="1"/>
    <col min="6673" max="6673" width="4.5703125" style="129" customWidth="1"/>
    <col min="6674" max="6675" width="1.140625" style="129" customWidth="1"/>
    <col min="6676" max="6677" width="2.28515625" style="129" customWidth="1"/>
    <col min="6678" max="6679" width="1.140625" style="129" customWidth="1"/>
    <col min="6680" max="6681" width="2.28515625" style="129" customWidth="1"/>
    <col min="6682" max="6682" width="8" style="129" customWidth="1"/>
    <col min="6683" max="6683" width="2" style="129" customWidth="1"/>
    <col min="6684" max="6685" width="4.5703125" style="129" customWidth="1"/>
    <col min="6686" max="6686" width="3.7109375" style="129" customWidth="1"/>
    <col min="6687" max="6687" width="2" style="129" customWidth="1"/>
    <col min="6688" max="6688" width="1.42578125" style="129" customWidth="1"/>
    <col min="6689" max="6689" width="1.140625" style="129" customWidth="1"/>
    <col min="6690" max="6690" width="2.7109375" style="129" customWidth="1"/>
    <col min="6691" max="6691" width="5.28515625" style="129" customWidth="1"/>
    <col min="6692" max="6693" width="1.140625" style="129" customWidth="1"/>
    <col min="6694" max="6694" width="8" style="129" customWidth="1"/>
    <col min="6695" max="6699" width="1.140625" style="129" customWidth="1"/>
    <col min="6700" max="6700" width="3.140625" style="129" customWidth="1"/>
    <col min="6701" max="6701" width="2.5703125" style="129" customWidth="1"/>
    <col min="6702" max="6702" width="1.140625" style="129" customWidth="1"/>
    <col min="6703" max="6912" width="6.85546875" style="129" customWidth="1"/>
    <col min="6913" max="6913" width="1.140625" style="129" customWidth="1"/>
    <col min="6914" max="6914" width="3.42578125" style="129" customWidth="1"/>
    <col min="6915" max="6915" width="1.140625" style="129" customWidth="1"/>
    <col min="6916" max="6916" width="2.7109375" style="129" customWidth="1"/>
    <col min="6917" max="6917" width="1.85546875" style="129" customWidth="1"/>
    <col min="6918" max="6918" width="2.28515625" style="129" customWidth="1"/>
    <col min="6919" max="6920" width="1.140625" style="129" customWidth="1"/>
    <col min="6921" max="6921" width="2.28515625" style="129" customWidth="1"/>
    <col min="6922" max="6926" width="1.140625" style="129" customWidth="1"/>
    <col min="6927" max="6927" width="3" style="129" customWidth="1"/>
    <col min="6928" max="6928" width="1.5703125" style="129" customWidth="1"/>
    <col min="6929" max="6929" width="4.5703125" style="129" customWidth="1"/>
    <col min="6930" max="6931" width="1.140625" style="129" customWidth="1"/>
    <col min="6932" max="6933" width="2.28515625" style="129" customWidth="1"/>
    <col min="6934" max="6935" width="1.140625" style="129" customWidth="1"/>
    <col min="6936" max="6937" width="2.28515625" style="129" customWidth="1"/>
    <col min="6938" max="6938" width="8" style="129" customWidth="1"/>
    <col min="6939" max="6939" width="2" style="129" customWidth="1"/>
    <col min="6940" max="6941" width="4.5703125" style="129" customWidth="1"/>
    <col min="6942" max="6942" width="3.7109375" style="129" customWidth="1"/>
    <col min="6943" max="6943" width="2" style="129" customWidth="1"/>
    <col min="6944" max="6944" width="1.42578125" style="129" customWidth="1"/>
    <col min="6945" max="6945" width="1.140625" style="129" customWidth="1"/>
    <col min="6946" max="6946" width="2.7109375" style="129" customWidth="1"/>
    <col min="6947" max="6947" width="5.28515625" style="129" customWidth="1"/>
    <col min="6948" max="6949" width="1.140625" style="129" customWidth="1"/>
    <col min="6950" max="6950" width="8" style="129" customWidth="1"/>
    <col min="6951" max="6955" width="1.140625" style="129" customWidth="1"/>
    <col min="6956" max="6956" width="3.140625" style="129" customWidth="1"/>
    <col min="6957" max="6957" width="2.5703125" style="129" customWidth="1"/>
    <col min="6958" max="6958" width="1.140625" style="129" customWidth="1"/>
    <col min="6959" max="7168" width="6.85546875" style="129" customWidth="1"/>
    <col min="7169" max="7169" width="1.140625" style="129" customWidth="1"/>
    <col min="7170" max="7170" width="3.42578125" style="129" customWidth="1"/>
    <col min="7171" max="7171" width="1.140625" style="129" customWidth="1"/>
    <col min="7172" max="7172" width="2.7109375" style="129" customWidth="1"/>
    <col min="7173" max="7173" width="1.85546875" style="129" customWidth="1"/>
    <col min="7174" max="7174" width="2.28515625" style="129" customWidth="1"/>
    <col min="7175" max="7176" width="1.140625" style="129" customWidth="1"/>
    <col min="7177" max="7177" width="2.28515625" style="129" customWidth="1"/>
    <col min="7178" max="7182" width="1.140625" style="129" customWidth="1"/>
    <col min="7183" max="7183" width="3" style="129" customWidth="1"/>
    <col min="7184" max="7184" width="1.5703125" style="129" customWidth="1"/>
    <col min="7185" max="7185" width="4.5703125" style="129" customWidth="1"/>
    <col min="7186" max="7187" width="1.140625" style="129" customWidth="1"/>
    <col min="7188" max="7189" width="2.28515625" style="129" customWidth="1"/>
    <col min="7190" max="7191" width="1.140625" style="129" customWidth="1"/>
    <col min="7192" max="7193" width="2.28515625" style="129" customWidth="1"/>
    <col min="7194" max="7194" width="8" style="129" customWidth="1"/>
    <col min="7195" max="7195" width="2" style="129" customWidth="1"/>
    <col min="7196" max="7197" width="4.5703125" style="129" customWidth="1"/>
    <col min="7198" max="7198" width="3.7109375" style="129" customWidth="1"/>
    <col min="7199" max="7199" width="2" style="129" customWidth="1"/>
    <col min="7200" max="7200" width="1.42578125" style="129" customWidth="1"/>
    <col min="7201" max="7201" width="1.140625" style="129" customWidth="1"/>
    <col min="7202" max="7202" width="2.7109375" style="129" customWidth="1"/>
    <col min="7203" max="7203" width="5.28515625" style="129" customWidth="1"/>
    <col min="7204" max="7205" width="1.140625" style="129" customWidth="1"/>
    <col min="7206" max="7206" width="8" style="129" customWidth="1"/>
    <col min="7207" max="7211" width="1.140625" style="129" customWidth="1"/>
    <col min="7212" max="7212" width="3.140625" style="129" customWidth="1"/>
    <col min="7213" max="7213" width="2.5703125" style="129" customWidth="1"/>
    <col min="7214" max="7214" width="1.140625" style="129" customWidth="1"/>
    <col min="7215" max="7424" width="6.85546875" style="129" customWidth="1"/>
    <col min="7425" max="7425" width="1.140625" style="129" customWidth="1"/>
    <col min="7426" max="7426" width="3.42578125" style="129" customWidth="1"/>
    <col min="7427" max="7427" width="1.140625" style="129" customWidth="1"/>
    <col min="7428" max="7428" width="2.7109375" style="129" customWidth="1"/>
    <col min="7429" max="7429" width="1.85546875" style="129" customWidth="1"/>
    <col min="7430" max="7430" width="2.28515625" style="129" customWidth="1"/>
    <col min="7431" max="7432" width="1.140625" style="129" customWidth="1"/>
    <col min="7433" max="7433" width="2.28515625" style="129" customWidth="1"/>
    <col min="7434" max="7438" width="1.140625" style="129" customWidth="1"/>
    <col min="7439" max="7439" width="3" style="129" customWidth="1"/>
    <col min="7440" max="7440" width="1.5703125" style="129" customWidth="1"/>
    <col min="7441" max="7441" width="4.5703125" style="129" customWidth="1"/>
    <col min="7442" max="7443" width="1.140625" style="129" customWidth="1"/>
    <col min="7444" max="7445" width="2.28515625" style="129" customWidth="1"/>
    <col min="7446" max="7447" width="1.140625" style="129" customWidth="1"/>
    <col min="7448" max="7449" width="2.28515625" style="129" customWidth="1"/>
    <col min="7450" max="7450" width="8" style="129" customWidth="1"/>
    <col min="7451" max="7451" width="2" style="129" customWidth="1"/>
    <col min="7452" max="7453" width="4.5703125" style="129" customWidth="1"/>
    <col min="7454" max="7454" width="3.7109375" style="129" customWidth="1"/>
    <col min="7455" max="7455" width="2" style="129" customWidth="1"/>
    <col min="7456" max="7456" width="1.42578125" style="129" customWidth="1"/>
    <col min="7457" max="7457" width="1.140625" style="129" customWidth="1"/>
    <col min="7458" max="7458" width="2.7109375" style="129" customWidth="1"/>
    <col min="7459" max="7459" width="5.28515625" style="129" customWidth="1"/>
    <col min="7460" max="7461" width="1.140625" style="129" customWidth="1"/>
    <col min="7462" max="7462" width="8" style="129" customWidth="1"/>
    <col min="7463" max="7467" width="1.140625" style="129" customWidth="1"/>
    <col min="7468" max="7468" width="3.140625" style="129" customWidth="1"/>
    <col min="7469" max="7469" width="2.5703125" style="129" customWidth="1"/>
    <col min="7470" max="7470" width="1.140625" style="129" customWidth="1"/>
    <col min="7471" max="7680" width="6.85546875" style="129" customWidth="1"/>
    <col min="7681" max="7681" width="1.140625" style="129" customWidth="1"/>
    <col min="7682" max="7682" width="3.42578125" style="129" customWidth="1"/>
    <col min="7683" max="7683" width="1.140625" style="129" customWidth="1"/>
    <col min="7684" max="7684" width="2.7109375" style="129" customWidth="1"/>
    <col min="7685" max="7685" width="1.85546875" style="129" customWidth="1"/>
    <col min="7686" max="7686" width="2.28515625" style="129" customWidth="1"/>
    <col min="7687" max="7688" width="1.140625" style="129" customWidth="1"/>
    <col min="7689" max="7689" width="2.28515625" style="129" customWidth="1"/>
    <col min="7690" max="7694" width="1.140625" style="129" customWidth="1"/>
    <col min="7695" max="7695" width="3" style="129" customWidth="1"/>
    <col min="7696" max="7696" width="1.5703125" style="129" customWidth="1"/>
    <col min="7697" max="7697" width="4.5703125" style="129" customWidth="1"/>
    <col min="7698" max="7699" width="1.140625" style="129" customWidth="1"/>
    <col min="7700" max="7701" width="2.28515625" style="129" customWidth="1"/>
    <col min="7702" max="7703" width="1.140625" style="129" customWidth="1"/>
    <col min="7704" max="7705" width="2.28515625" style="129" customWidth="1"/>
    <col min="7706" max="7706" width="8" style="129" customWidth="1"/>
    <col min="7707" max="7707" width="2" style="129" customWidth="1"/>
    <col min="7708" max="7709" width="4.5703125" style="129" customWidth="1"/>
    <col min="7710" max="7710" width="3.7109375" style="129" customWidth="1"/>
    <col min="7711" max="7711" width="2" style="129" customWidth="1"/>
    <col min="7712" max="7712" width="1.42578125" style="129" customWidth="1"/>
    <col min="7713" max="7713" width="1.140625" style="129" customWidth="1"/>
    <col min="7714" max="7714" width="2.7109375" style="129" customWidth="1"/>
    <col min="7715" max="7715" width="5.28515625" style="129" customWidth="1"/>
    <col min="7716" max="7717" width="1.140625" style="129" customWidth="1"/>
    <col min="7718" max="7718" width="8" style="129" customWidth="1"/>
    <col min="7719" max="7723" width="1.140625" style="129" customWidth="1"/>
    <col min="7724" max="7724" width="3.140625" style="129" customWidth="1"/>
    <col min="7725" max="7725" width="2.5703125" style="129" customWidth="1"/>
    <col min="7726" max="7726" width="1.140625" style="129" customWidth="1"/>
    <col min="7727" max="7936" width="6.85546875" style="129" customWidth="1"/>
    <col min="7937" max="7937" width="1.140625" style="129" customWidth="1"/>
    <col min="7938" max="7938" width="3.42578125" style="129" customWidth="1"/>
    <col min="7939" max="7939" width="1.140625" style="129" customWidth="1"/>
    <col min="7940" max="7940" width="2.7109375" style="129" customWidth="1"/>
    <col min="7941" max="7941" width="1.85546875" style="129" customWidth="1"/>
    <col min="7942" max="7942" width="2.28515625" style="129" customWidth="1"/>
    <col min="7943" max="7944" width="1.140625" style="129" customWidth="1"/>
    <col min="7945" max="7945" width="2.28515625" style="129" customWidth="1"/>
    <col min="7946" max="7950" width="1.140625" style="129" customWidth="1"/>
    <col min="7951" max="7951" width="3" style="129" customWidth="1"/>
    <col min="7952" max="7952" width="1.5703125" style="129" customWidth="1"/>
    <col min="7953" max="7953" width="4.5703125" style="129" customWidth="1"/>
    <col min="7954" max="7955" width="1.140625" style="129" customWidth="1"/>
    <col min="7956" max="7957" width="2.28515625" style="129" customWidth="1"/>
    <col min="7958" max="7959" width="1.140625" style="129" customWidth="1"/>
    <col min="7960" max="7961" width="2.28515625" style="129" customWidth="1"/>
    <col min="7962" max="7962" width="8" style="129" customWidth="1"/>
    <col min="7963" max="7963" width="2" style="129" customWidth="1"/>
    <col min="7964" max="7965" width="4.5703125" style="129" customWidth="1"/>
    <col min="7966" max="7966" width="3.7109375" style="129" customWidth="1"/>
    <col min="7967" max="7967" width="2" style="129" customWidth="1"/>
    <col min="7968" max="7968" width="1.42578125" style="129" customWidth="1"/>
    <col min="7969" max="7969" width="1.140625" style="129" customWidth="1"/>
    <col min="7970" max="7970" width="2.7109375" style="129" customWidth="1"/>
    <col min="7971" max="7971" width="5.28515625" style="129" customWidth="1"/>
    <col min="7972" max="7973" width="1.140625" style="129" customWidth="1"/>
    <col min="7974" max="7974" width="8" style="129" customWidth="1"/>
    <col min="7975" max="7979" width="1.140625" style="129" customWidth="1"/>
    <col min="7980" max="7980" width="3.140625" style="129" customWidth="1"/>
    <col min="7981" max="7981" width="2.5703125" style="129" customWidth="1"/>
    <col min="7982" max="7982" width="1.140625" style="129" customWidth="1"/>
    <col min="7983" max="8192" width="6.85546875" style="129" customWidth="1"/>
    <col min="8193" max="8193" width="1.140625" style="129" customWidth="1"/>
    <col min="8194" max="8194" width="3.42578125" style="129" customWidth="1"/>
    <col min="8195" max="8195" width="1.140625" style="129" customWidth="1"/>
    <col min="8196" max="8196" width="2.7109375" style="129" customWidth="1"/>
    <col min="8197" max="8197" width="1.85546875" style="129" customWidth="1"/>
    <col min="8198" max="8198" width="2.28515625" style="129" customWidth="1"/>
    <col min="8199" max="8200" width="1.140625" style="129" customWidth="1"/>
    <col min="8201" max="8201" width="2.28515625" style="129" customWidth="1"/>
    <col min="8202" max="8206" width="1.140625" style="129" customWidth="1"/>
    <col min="8207" max="8207" width="3" style="129" customWidth="1"/>
    <col min="8208" max="8208" width="1.5703125" style="129" customWidth="1"/>
    <col min="8209" max="8209" width="4.5703125" style="129" customWidth="1"/>
    <col min="8210" max="8211" width="1.140625" style="129" customWidth="1"/>
    <col min="8212" max="8213" width="2.28515625" style="129" customWidth="1"/>
    <col min="8214" max="8215" width="1.140625" style="129" customWidth="1"/>
    <col min="8216" max="8217" width="2.28515625" style="129" customWidth="1"/>
    <col min="8218" max="8218" width="8" style="129" customWidth="1"/>
    <col min="8219" max="8219" width="2" style="129" customWidth="1"/>
    <col min="8220" max="8221" width="4.5703125" style="129" customWidth="1"/>
    <col min="8222" max="8222" width="3.7109375" style="129" customWidth="1"/>
    <col min="8223" max="8223" width="2" style="129" customWidth="1"/>
    <col min="8224" max="8224" width="1.42578125" style="129" customWidth="1"/>
    <col min="8225" max="8225" width="1.140625" style="129" customWidth="1"/>
    <col min="8226" max="8226" width="2.7109375" style="129" customWidth="1"/>
    <col min="8227" max="8227" width="5.28515625" style="129" customWidth="1"/>
    <col min="8228" max="8229" width="1.140625" style="129" customWidth="1"/>
    <col min="8230" max="8230" width="8" style="129" customWidth="1"/>
    <col min="8231" max="8235" width="1.140625" style="129" customWidth="1"/>
    <col min="8236" max="8236" width="3.140625" style="129" customWidth="1"/>
    <col min="8237" max="8237" width="2.5703125" style="129" customWidth="1"/>
    <col min="8238" max="8238" width="1.140625" style="129" customWidth="1"/>
    <col min="8239" max="8448" width="6.85546875" style="129" customWidth="1"/>
    <col min="8449" max="8449" width="1.140625" style="129" customWidth="1"/>
    <col min="8450" max="8450" width="3.42578125" style="129" customWidth="1"/>
    <col min="8451" max="8451" width="1.140625" style="129" customWidth="1"/>
    <col min="8452" max="8452" width="2.7109375" style="129" customWidth="1"/>
    <col min="8453" max="8453" width="1.85546875" style="129" customWidth="1"/>
    <col min="8454" max="8454" width="2.28515625" style="129" customWidth="1"/>
    <col min="8455" max="8456" width="1.140625" style="129" customWidth="1"/>
    <col min="8457" max="8457" width="2.28515625" style="129" customWidth="1"/>
    <col min="8458" max="8462" width="1.140625" style="129" customWidth="1"/>
    <col min="8463" max="8463" width="3" style="129" customWidth="1"/>
    <col min="8464" max="8464" width="1.5703125" style="129" customWidth="1"/>
    <col min="8465" max="8465" width="4.5703125" style="129" customWidth="1"/>
    <col min="8466" max="8467" width="1.140625" style="129" customWidth="1"/>
    <col min="8468" max="8469" width="2.28515625" style="129" customWidth="1"/>
    <col min="8470" max="8471" width="1.140625" style="129" customWidth="1"/>
    <col min="8472" max="8473" width="2.28515625" style="129" customWidth="1"/>
    <col min="8474" max="8474" width="8" style="129" customWidth="1"/>
    <col min="8475" max="8475" width="2" style="129" customWidth="1"/>
    <col min="8476" max="8477" width="4.5703125" style="129" customWidth="1"/>
    <col min="8478" max="8478" width="3.7109375" style="129" customWidth="1"/>
    <col min="8479" max="8479" width="2" style="129" customWidth="1"/>
    <col min="8480" max="8480" width="1.42578125" style="129" customWidth="1"/>
    <col min="8481" max="8481" width="1.140625" style="129" customWidth="1"/>
    <col min="8482" max="8482" width="2.7109375" style="129" customWidth="1"/>
    <col min="8483" max="8483" width="5.28515625" style="129" customWidth="1"/>
    <col min="8484" max="8485" width="1.140625" style="129" customWidth="1"/>
    <col min="8486" max="8486" width="8" style="129" customWidth="1"/>
    <col min="8487" max="8491" width="1.140625" style="129" customWidth="1"/>
    <col min="8492" max="8492" width="3.140625" style="129" customWidth="1"/>
    <col min="8493" max="8493" width="2.5703125" style="129" customWidth="1"/>
    <col min="8494" max="8494" width="1.140625" style="129" customWidth="1"/>
    <col min="8495" max="8704" width="6.85546875" style="129" customWidth="1"/>
    <col min="8705" max="8705" width="1.140625" style="129" customWidth="1"/>
    <col min="8706" max="8706" width="3.42578125" style="129" customWidth="1"/>
    <col min="8707" max="8707" width="1.140625" style="129" customWidth="1"/>
    <col min="8708" max="8708" width="2.7109375" style="129" customWidth="1"/>
    <col min="8709" max="8709" width="1.85546875" style="129" customWidth="1"/>
    <col min="8710" max="8710" width="2.28515625" style="129" customWidth="1"/>
    <col min="8711" max="8712" width="1.140625" style="129" customWidth="1"/>
    <col min="8713" max="8713" width="2.28515625" style="129" customWidth="1"/>
    <col min="8714" max="8718" width="1.140625" style="129" customWidth="1"/>
    <col min="8719" max="8719" width="3" style="129" customWidth="1"/>
    <col min="8720" max="8720" width="1.5703125" style="129" customWidth="1"/>
    <col min="8721" max="8721" width="4.5703125" style="129" customWidth="1"/>
    <col min="8722" max="8723" width="1.140625" style="129" customWidth="1"/>
    <col min="8724" max="8725" width="2.28515625" style="129" customWidth="1"/>
    <col min="8726" max="8727" width="1.140625" style="129" customWidth="1"/>
    <col min="8728" max="8729" width="2.28515625" style="129" customWidth="1"/>
    <col min="8730" max="8730" width="8" style="129" customWidth="1"/>
    <col min="8731" max="8731" width="2" style="129" customWidth="1"/>
    <col min="8732" max="8733" width="4.5703125" style="129" customWidth="1"/>
    <col min="8734" max="8734" width="3.7109375" style="129" customWidth="1"/>
    <col min="8735" max="8735" width="2" style="129" customWidth="1"/>
    <col min="8736" max="8736" width="1.42578125" style="129" customWidth="1"/>
    <col min="8737" max="8737" width="1.140625" style="129" customWidth="1"/>
    <col min="8738" max="8738" width="2.7109375" style="129" customWidth="1"/>
    <col min="8739" max="8739" width="5.28515625" style="129" customWidth="1"/>
    <col min="8740" max="8741" width="1.140625" style="129" customWidth="1"/>
    <col min="8742" max="8742" width="8" style="129" customWidth="1"/>
    <col min="8743" max="8747" width="1.140625" style="129" customWidth="1"/>
    <col min="8748" max="8748" width="3.140625" style="129" customWidth="1"/>
    <col min="8749" max="8749" width="2.5703125" style="129" customWidth="1"/>
    <col min="8750" max="8750" width="1.140625" style="129" customWidth="1"/>
    <col min="8751" max="8960" width="6.85546875" style="129" customWidth="1"/>
    <col min="8961" max="8961" width="1.140625" style="129" customWidth="1"/>
    <col min="8962" max="8962" width="3.42578125" style="129" customWidth="1"/>
    <col min="8963" max="8963" width="1.140625" style="129" customWidth="1"/>
    <col min="8964" max="8964" width="2.7109375" style="129" customWidth="1"/>
    <col min="8965" max="8965" width="1.85546875" style="129" customWidth="1"/>
    <col min="8966" max="8966" width="2.28515625" style="129" customWidth="1"/>
    <col min="8967" max="8968" width="1.140625" style="129" customWidth="1"/>
    <col min="8969" max="8969" width="2.28515625" style="129" customWidth="1"/>
    <col min="8970" max="8974" width="1.140625" style="129" customWidth="1"/>
    <col min="8975" max="8975" width="3" style="129" customWidth="1"/>
    <col min="8976" max="8976" width="1.5703125" style="129" customWidth="1"/>
    <col min="8977" max="8977" width="4.5703125" style="129" customWidth="1"/>
    <col min="8978" max="8979" width="1.140625" style="129" customWidth="1"/>
    <col min="8980" max="8981" width="2.28515625" style="129" customWidth="1"/>
    <col min="8982" max="8983" width="1.140625" style="129" customWidth="1"/>
    <col min="8984" max="8985" width="2.28515625" style="129" customWidth="1"/>
    <col min="8986" max="8986" width="8" style="129" customWidth="1"/>
    <col min="8987" max="8987" width="2" style="129" customWidth="1"/>
    <col min="8988" max="8989" width="4.5703125" style="129" customWidth="1"/>
    <col min="8990" max="8990" width="3.7109375" style="129" customWidth="1"/>
    <col min="8991" max="8991" width="2" style="129" customWidth="1"/>
    <col min="8992" max="8992" width="1.42578125" style="129" customWidth="1"/>
    <col min="8993" max="8993" width="1.140625" style="129" customWidth="1"/>
    <col min="8994" max="8994" width="2.7109375" style="129" customWidth="1"/>
    <col min="8995" max="8995" width="5.28515625" style="129" customWidth="1"/>
    <col min="8996" max="8997" width="1.140625" style="129" customWidth="1"/>
    <col min="8998" max="8998" width="8" style="129" customWidth="1"/>
    <col min="8999" max="9003" width="1.140625" style="129" customWidth="1"/>
    <col min="9004" max="9004" width="3.140625" style="129" customWidth="1"/>
    <col min="9005" max="9005" width="2.5703125" style="129" customWidth="1"/>
    <col min="9006" max="9006" width="1.140625" style="129" customWidth="1"/>
    <col min="9007" max="9216" width="6.85546875" style="129" customWidth="1"/>
    <col min="9217" max="9217" width="1.140625" style="129" customWidth="1"/>
    <col min="9218" max="9218" width="3.42578125" style="129" customWidth="1"/>
    <col min="9219" max="9219" width="1.140625" style="129" customWidth="1"/>
    <col min="9220" max="9220" width="2.7109375" style="129" customWidth="1"/>
    <col min="9221" max="9221" width="1.85546875" style="129" customWidth="1"/>
    <col min="9222" max="9222" width="2.28515625" style="129" customWidth="1"/>
    <col min="9223" max="9224" width="1.140625" style="129" customWidth="1"/>
    <col min="9225" max="9225" width="2.28515625" style="129" customWidth="1"/>
    <col min="9226" max="9230" width="1.140625" style="129" customWidth="1"/>
    <col min="9231" max="9231" width="3" style="129" customWidth="1"/>
    <col min="9232" max="9232" width="1.5703125" style="129" customWidth="1"/>
    <col min="9233" max="9233" width="4.5703125" style="129" customWidth="1"/>
    <col min="9234" max="9235" width="1.140625" style="129" customWidth="1"/>
    <col min="9236" max="9237" width="2.28515625" style="129" customWidth="1"/>
    <col min="9238" max="9239" width="1.140625" style="129" customWidth="1"/>
    <col min="9240" max="9241" width="2.28515625" style="129" customWidth="1"/>
    <col min="9242" max="9242" width="8" style="129" customWidth="1"/>
    <col min="9243" max="9243" width="2" style="129" customWidth="1"/>
    <col min="9244" max="9245" width="4.5703125" style="129" customWidth="1"/>
    <col min="9246" max="9246" width="3.7109375" style="129" customWidth="1"/>
    <col min="9247" max="9247" width="2" style="129" customWidth="1"/>
    <col min="9248" max="9248" width="1.42578125" style="129" customWidth="1"/>
    <col min="9249" max="9249" width="1.140625" style="129" customWidth="1"/>
    <col min="9250" max="9250" width="2.7109375" style="129" customWidth="1"/>
    <col min="9251" max="9251" width="5.28515625" style="129" customWidth="1"/>
    <col min="9252" max="9253" width="1.140625" style="129" customWidth="1"/>
    <col min="9254" max="9254" width="8" style="129" customWidth="1"/>
    <col min="9255" max="9259" width="1.140625" style="129" customWidth="1"/>
    <col min="9260" max="9260" width="3.140625" style="129" customWidth="1"/>
    <col min="9261" max="9261" width="2.5703125" style="129" customWidth="1"/>
    <col min="9262" max="9262" width="1.140625" style="129" customWidth="1"/>
    <col min="9263" max="9472" width="6.85546875" style="129" customWidth="1"/>
    <col min="9473" max="9473" width="1.140625" style="129" customWidth="1"/>
    <col min="9474" max="9474" width="3.42578125" style="129" customWidth="1"/>
    <col min="9475" max="9475" width="1.140625" style="129" customWidth="1"/>
    <col min="9476" max="9476" width="2.7109375" style="129" customWidth="1"/>
    <col min="9477" max="9477" width="1.85546875" style="129" customWidth="1"/>
    <col min="9478" max="9478" width="2.28515625" style="129" customWidth="1"/>
    <col min="9479" max="9480" width="1.140625" style="129" customWidth="1"/>
    <col min="9481" max="9481" width="2.28515625" style="129" customWidth="1"/>
    <col min="9482" max="9486" width="1.140625" style="129" customWidth="1"/>
    <col min="9487" max="9487" width="3" style="129" customWidth="1"/>
    <col min="9488" max="9488" width="1.5703125" style="129" customWidth="1"/>
    <col min="9489" max="9489" width="4.5703125" style="129" customWidth="1"/>
    <col min="9490" max="9491" width="1.140625" style="129" customWidth="1"/>
    <col min="9492" max="9493" width="2.28515625" style="129" customWidth="1"/>
    <col min="9494" max="9495" width="1.140625" style="129" customWidth="1"/>
    <col min="9496" max="9497" width="2.28515625" style="129" customWidth="1"/>
    <col min="9498" max="9498" width="8" style="129" customWidth="1"/>
    <col min="9499" max="9499" width="2" style="129" customWidth="1"/>
    <col min="9500" max="9501" width="4.5703125" style="129" customWidth="1"/>
    <col min="9502" max="9502" width="3.7109375" style="129" customWidth="1"/>
    <col min="9503" max="9503" width="2" style="129" customWidth="1"/>
    <col min="9504" max="9504" width="1.42578125" style="129" customWidth="1"/>
    <col min="9505" max="9505" width="1.140625" style="129" customWidth="1"/>
    <col min="9506" max="9506" width="2.7109375" style="129" customWidth="1"/>
    <col min="9507" max="9507" width="5.28515625" style="129" customWidth="1"/>
    <col min="9508" max="9509" width="1.140625" style="129" customWidth="1"/>
    <col min="9510" max="9510" width="8" style="129" customWidth="1"/>
    <col min="9511" max="9515" width="1.140625" style="129" customWidth="1"/>
    <col min="9516" max="9516" width="3.140625" style="129" customWidth="1"/>
    <col min="9517" max="9517" width="2.5703125" style="129" customWidth="1"/>
    <col min="9518" max="9518" width="1.140625" style="129" customWidth="1"/>
    <col min="9519" max="9728" width="6.85546875" style="129" customWidth="1"/>
    <col min="9729" max="9729" width="1.140625" style="129" customWidth="1"/>
    <col min="9730" max="9730" width="3.42578125" style="129" customWidth="1"/>
    <col min="9731" max="9731" width="1.140625" style="129" customWidth="1"/>
    <col min="9732" max="9732" width="2.7109375" style="129" customWidth="1"/>
    <col min="9733" max="9733" width="1.85546875" style="129" customWidth="1"/>
    <col min="9734" max="9734" width="2.28515625" style="129" customWidth="1"/>
    <col min="9735" max="9736" width="1.140625" style="129" customWidth="1"/>
    <col min="9737" max="9737" width="2.28515625" style="129" customWidth="1"/>
    <col min="9738" max="9742" width="1.140625" style="129" customWidth="1"/>
    <col min="9743" max="9743" width="3" style="129" customWidth="1"/>
    <col min="9744" max="9744" width="1.5703125" style="129" customWidth="1"/>
    <col min="9745" max="9745" width="4.5703125" style="129" customWidth="1"/>
    <col min="9746" max="9747" width="1.140625" style="129" customWidth="1"/>
    <col min="9748" max="9749" width="2.28515625" style="129" customWidth="1"/>
    <col min="9750" max="9751" width="1.140625" style="129" customWidth="1"/>
    <col min="9752" max="9753" width="2.28515625" style="129" customWidth="1"/>
    <col min="9754" max="9754" width="8" style="129" customWidth="1"/>
    <col min="9755" max="9755" width="2" style="129" customWidth="1"/>
    <col min="9756" max="9757" width="4.5703125" style="129" customWidth="1"/>
    <col min="9758" max="9758" width="3.7109375" style="129" customWidth="1"/>
    <col min="9759" max="9759" width="2" style="129" customWidth="1"/>
    <col min="9760" max="9760" width="1.42578125" style="129" customWidth="1"/>
    <col min="9761" max="9761" width="1.140625" style="129" customWidth="1"/>
    <col min="9762" max="9762" width="2.7109375" style="129" customWidth="1"/>
    <col min="9763" max="9763" width="5.28515625" style="129" customWidth="1"/>
    <col min="9764" max="9765" width="1.140625" style="129" customWidth="1"/>
    <col min="9766" max="9766" width="8" style="129" customWidth="1"/>
    <col min="9767" max="9771" width="1.140625" style="129" customWidth="1"/>
    <col min="9772" max="9772" width="3.140625" style="129" customWidth="1"/>
    <col min="9773" max="9773" width="2.5703125" style="129" customWidth="1"/>
    <col min="9774" max="9774" width="1.140625" style="129" customWidth="1"/>
    <col min="9775" max="9984" width="6.85546875" style="129" customWidth="1"/>
    <col min="9985" max="9985" width="1.140625" style="129" customWidth="1"/>
    <col min="9986" max="9986" width="3.42578125" style="129" customWidth="1"/>
    <col min="9987" max="9987" width="1.140625" style="129" customWidth="1"/>
    <col min="9988" max="9988" width="2.7109375" style="129" customWidth="1"/>
    <col min="9989" max="9989" width="1.85546875" style="129" customWidth="1"/>
    <col min="9990" max="9990" width="2.28515625" style="129" customWidth="1"/>
    <col min="9991" max="9992" width="1.140625" style="129" customWidth="1"/>
    <col min="9993" max="9993" width="2.28515625" style="129" customWidth="1"/>
    <col min="9994" max="9998" width="1.140625" style="129" customWidth="1"/>
    <col min="9999" max="9999" width="3" style="129" customWidth="1"/>
    <col min="10000" max="10000" width="1.5703125" style="129" customWidth="1"/>
    <col min="10001" max="10001" width="4.5703125" style="129" customWidth="1"/>
    <col min="10002" max="10003" width="1.140625" style="129" customWidth="1"/>
    <col min="10004" max="10005" width="2.28515625" style="129" customWidth="1"/>
    <col min="10006" max="10007" width="1.140625" style="129" customWidth="1"/>
    <col min="10008" max="10009" width="2.28515625" style="129" customWidth="1"/>
    <col min="10010" max="10010" width="8" style="129" customWidth="1"/>
    <col min="10011" max="10011" width="2" style="129" customWidth="1"/>
    <col min="10012" max="10013" width="4.5703125" style="129" customWidth="1"/>
    <col min="10014" max="10014" width="3.7109375" style="129" customWidth="1"/>
    <col min="10015" max="10015" width="2" style="129" customWidth="1"/>
    <col min="10016" max="10016" width="1.42578125" style="129" customWidth="1"/>
    <col min="10017" max="10017" width="1.140625" style="129" customWidth="1"/>
    <col min="10018" max="10018" width="2.7109375" style="129" customWidth="1"/>
    <col min="10019" max="10019" width="5.28515625" style="129" customWidth="1"/>
    <col min="10020" max="10021" width="1.140625" style="129" customWidth="1"/>
    <col min="10022" max="10022" width="8" style="129" customWidth="1"/>
    <col min="10023" max="10027" width="1.140625" style="129" customWidth="1"/>
    <col min="10028" max="10028" width="3.140625" style="129" customWidth="1"/>
    <col min="10029" max="10029" width="2.5703125" style="129" customWidth="1"/>
    <col min="10030" max="10030" width="1.140625" style="129" customWidth="1"/>
    <col min="10031" max="10240" width="6.85546875" style="129" customWidth="1"/>
    <col min="10241" max="10241" width="1.140625" style="129" customWidth="1"/>
    <col min="10242" max="10242" width="3.42578125" style="129" customWidth="1"/>
    <col min="10243" max="10243" width="1.140625" style="129" customWidth="1"/>
    <col min="10244" max="10244" width="2.7109375" style="129" customWidth="1"/>
    <col min="10245" max="10245" width="1.85546875" style="129" customWidth="1"/>
    <col min="10246" max="10246" width="2.28515625" style="129" customWidth="1"/>
    <col min="10247" max="10248" width="1.140625" style="129" customWidth="1"/>
    <col min="10249" max="10249" width="2.28515625" style="129" customWidth="1"/>
    <col min="10250" max="10254" width="1.140625" style="129" customWidth="1"/>
    <col min="10255" max="10255" width="3" style="129" customWidth="1"/>
    <col min="10256" max="10256" width="1.5703125" style="129" customWidth="1"/>
    <col min="10257" max="10257" width="4.5703125" style="129" customWidth="1"/>
    <col min="10258" max="10259" width="1.140625" style="129" customWidth="1"/>
    <col min="10260" max="10261" width="2.28515625" style="129" customWidth="1"/>
    <col min="10262" max="10263" width="1.140625" style="129" customWidth="1"/>
    <col min="10264" max="10265" width="2.28515625" style="129" customWidth="1"/>
    <col min="10266" max="10266" width="8" style="129" customWidth="1"/>
    <col min="10267" max="10267" width="2" style="129" customWidth="1"/>
    <col min="10268" max="10269" width="4.5703125" style="129" customWidth="1"/>
    <col min="10270" max="10270" width="3.7109375" style="129" customWidth="1"/>
    <col min="10271" max="10271" width="2" style="129" customWidth="1"/>
    <col min="10272" max="10272" width="1.42578125" style="129" customWidth="1"/>
    <col min="10273" max="10273" width="1.140625" style="129" customWidth="1"/>
    <col min="10274" max="10274" width="2.7109375" style="129" customWidth="1"/>
    <col min="10275" max="10275" width="5.28515625" style="129" customWidth="1"/>
    <col min="10276" max="10277" width="1.140625" style="129" customWidth="1"/>
    <col min="10278" max="10278" width="8" style="129" customWidth="1"/>
    <col min="10279" max="10283" width="1.140625" style="129" customWidth="1"/>
    <col min="10284" max="10284" width="3.140625" style="129" customWidth="1"/>
    <col min="10285" max="10285" width="2.5703125" style="129" customWidth="1"/>
    <col min="10286" max="10286" width="1.140625" style="129" customWidth="1"/>
    <col min="10287" max="10496" width="6.85546875" style="129" customWidth="1"/>
    <col min="10497" max="10497" width="1.140625" style="129" customWidth="1"/>
    <col min="10498" max="10498" width="3.42578125" style="129" customWidth="1"/>
    <col min="10499" max="10499" width="1.140625" style="129" customWidth="1"/>
    <col min="10500" max="10500" width="2.7109375" style="129" customWidth="1"/>
    <col min="10501" max="10501" width="1.85546875" style="129" customWidth="1"/>
    <col min="10502" max="10502" width="2.28515625" style="129" customWidth="1"/>
    <col min="10503" max="10504" width="1.140625" style="129" customWidth="1"/>
    <col min="10505" max="10505" width="2.28515625" style="129" customWidth="1"/>
    <col min="10506" max="10510" width="1.140625" style="129" customWidth="1"/>
    <col min="10511" max="10511" width="3" style="129" customWidth="1"/>
    <col min="10512" max="10512" width="1.5703125" style="129" customWidth="1"/>
    <col min="10513" max="10513" width="4.5703125" style="129" customWidth="1"/>
    <col min="10514" max="10515" width="1.140625" style="129" customWidth="1"/>
    <col min="10516" max="10517" width="2.28515625" style="129" customWidth="1"/>
    <col min="10518" max="10519" width="1.140625" style="129" customWidth="1"/>
    <col min="10520" max="10521" width="2.28515625" style="129" customWidth="1"/>
    <col min="10522" max="10522" width="8" style="129" customWidth="1"/>
    <col min="10523" max="10523" width="2" style="129" customWidth="1"/>
    <col min="10524" max="10525" width="4.5703125" style="129" customWidth="1"/>
    <col min="10526" max="10526" width="3.7109375" style="129" customWidth="1"/>
    <col min="10527" max="10527" width="2" style="129" customWidth="1"/>
    <col min="10528" max="10528" width="1.42578125" style="129" customWidth="1"/>
    <col min="10529" max="10529" width="1.140625" style="129" customWidth="1"/>
    <col min="10530" max="10530" width="2.7109375" style="129" customWidth="1"/>
    <col min="10531" max="10531" width="5.28515625" style="129" customWidth="1"/>
    <col min="10532" max="10533" width="1.140625" style="129" customWidth="1"/>
    <col min="10534" max="10534" width="8" style="129" customWidth="1"/>
    <col min="10535" max="10539" width="1.140625" style="129" customWidth="1"/>
    <col min="10540" max="10540" width="3.140625" style="129" customWidth="1"/>
    <col min="10541" max="10541" width="2.5703125" style="129" customWidth="1"/>
    <col min="10542" max="10542" width="1.140625" style="129" customWidth="1"/>
    <col min="10543" max="10752" width="6.85546875" style="129" customWidth="1"/>
    <col min="10753" max="10753" width="1.140625" style="129" customWidth="1"/>
    <col min="10754" max="10754" width="3.42578125" style="129" customWidth="1"/>
    <col min="10755" max="10755" width="1.140625" style="129" customWidth="1"/>
    <col min="10756" max="10756" width="2.7109375" style="129" customWidth="1"/>
    <col min="10757" max="10757" width="1.85546875" style="129" customWidth="1"/>
    <col min="10758" max="10758" width="2.28515625" style="129" customWidth="1"/>
    <col min="10759" max="10760" width="1.140625" style="129" customWidth="1"/>
    <col min="10761" max="10761" width="2.28515625" style="129" customWidth="1"/>
    <col min="10762" max="10766" width="1.140625" style="129" customWidth="1"/>
    <col min="10767" max="10767" width="3" style="129" customWidth="1"/>
    <col min="10768" max="10768" width="1.5703125" style="129" customWidth="1"/>
    <col min="10769" max="10769" width="4.5703125" style="129" customWidth="1"/>
    <col min="10770" max="10771" width="1.140625" style="129" customWidth="1"/>
    <col min="10772" max="10773" width="2.28515625" style="129" customWidth="1"/>
    <col min="10774" max="10775" width="1.140625" style="129" customWidth="1"/>
    <col min="10776" max="10777" width="2.28515625" style="129" customWidth="1"/>
    <col min="10778" max="10778" width="8" style="129" customWidth="1"/>
    <col min="10779" max="10779" width="2" style="129" customWidth="1"/>
    <col min="10780" max="10781" width="4.5703125" style="129" customWidth="1"/>
    <col min="10782" max="10782" width="3.7109375" style="129" customWidth="1"/>
    <col min="10783" max="10783" width="2" style="129" customWidth="1"/>
    <col min="10784" max="10784" width="1.42578125" style="129" customWidth="1"/>
    <col min="10785" max="10785" width="1.140625" style="129" customWidth="1"/>
    <col min="10786" max="10786" width="2.7109375" style="129" customWidth="1"/>
    <col min="10787" max="10787" width="5.28515625" style="129" customWidth="1"/>
    <col min="10788" max="10789" width="1.140625" style="129" customWidth="1"/>
    <col min="10790" max="10790" width="8" style="129" customWidth="1"/>
    <col min="10791" max="10795" width="1.140625" style="129" customWidth="1"/>
    <col min="10796" max="10796" width="3.140625" style="129" customWidth="1"/>
    <col min="10797" max="10797" width="2.5703125" style="129" customWidth="1"/>
    <col min="10798" max="10798" width="1.140625" style="129" customWidth="1"/>
    <col min="10799" max="11008" width="6.85546875" style="129" customWidth="1"/>
    <col min="11009" max="11009" width="1.140625" style="129" customWidth="1"/>
    <col min="11010" max="11010" width="3.42578125" style="129" customWidth="1"/>
    <col min="11011" max="11011" width="1.140625" style="129" customWidth="1"/>
    <col min="11012" max="11012" width="2.7109375" style="129" customWidth="1"/>
    <col min="11013" max="11013" width="1.85546875" style="129" customWidth="1"/>
    <col min="11014" max="11014" width="2.28515625" style="129" customWidth="1"/>
    <col min="11015" max="11016" width="1.140625" style="129" customWidth="1"/>
    <col min="11017" max="11017" width="2.28515625" style="129" customWidth="1"/>
    <col min="11018" max="11022" width="1.140625" style="129" customWidth="1"/>
    <col min="11023" max="11023" width="3" style="129" customWidth="1"/>
    <col min="11024" max="11024" width="1.5703125" style="129" customWidth="1"/>
    <col min="11025" max="11025" width="4.5703125" style="129" customWidth="1"/>
    <col min="11026" max="11027" width="1.140625" style="129" customWidth="1"/>
    <col min="11028" max="11029" width="2.28515625" style="129" customWidth="1"/>
    <col min="11030" max="11031" width="1.140625" style="129" customWidth="1"/>
    <col min="11032" max="11033" width="2.28515625" style="129" customWidth="1"/>
    <col min="11034" max="11034" width="8" style="129" customWidth="1"/>
    <col min="11035" max="11035" width="2" style="129" customWidth="1"/>
    <col min="11036" max="11037" width="4.5703125" style="129" customWidth="1"/>
    <col min="11038" max="11038" width="3.7109375" style="129" customWidth="1"/>
    <col min="11039" max="11039" width="2" style="129" customWidth="1"/>
    <col min="11040" max="11040" width="1.42578125" style="129" customWidth="1"/>
    <col min="11041" max="11041" width="1.140625" style="129" customWidth="1"/>
    <col min="11042" max="11042" width="2.7109375" style="129" customWidth="1"/>
    <col min="11043" max="11043" width="5.28515625" style="129" customWidth="1"/>
    <col min="11044" max="11045" width="1.140625" style="129" customWidth="1"/>
    <col min="11046" max="11046" width="8" style="129" customWidth="1"/>
    <col min="11047" max="11051" width="1.140625" style="129" customWidth="1"/>
    <col min="11052" max="11052" width="3.140625" style="129" customWidth="1"/>
    <col min="11053" max="11053" width="2.5703125" style="129" customWidth="1"/>
    <col min="11054" max="11054" width="1.140625" style="129" customWidth="1"/>
    <col min="11055" max="11264" width="6.85546875" style="129" customWidth="1"/>
    <col min="11265" max="11265" width="1.140625" style="129" customWidth="1"/>
    <col min="11266" max="11266" width="3.42578125" style="129" customWidth="1"/>
    <col min="11267" max="11267" width="1.140625" style="129" customWidth="1"/>
    <col min="11268" max="11268" width="2.7109375" style="129" customWidth="1"/>
    <col min="11269" max="11269" width="1.85546875" style="129" customWidth="1"/>
    <col min="11270" max="11270" width="2.28515625" style="129" customWidth="1"/>
    <col min="11271" max="11272" width="1.140625" style="129" customWidth="1"/>
    <col min="11273" max="11273" width="2.28515625" style="129" customWidth="1"/>
    <col min="11274" max="11278" width="1.140625" style="129" customWidth="1"/>
    <col min="11279" max="11279" width="3" style="129" customWidth="1"/>
    <col min="11280" max="11280" width="1.5703125" style="129" customWidth="1"/>
    <col min="11281" max="11281" width="4.5703125" style="129" customWidth="1"/>
    <col min="11282" max="11283" width="1.140625" style="129" customWidth="1"/>
    <col min="11284" max="11285" width="2.28515625" style="129" customWidth="1"/>
    <col min="11286" max="11287" width="1.140625" style="129" customWidth="1"/>
    <col min="11288" max="11289" width="2.28515625" style="129" customWidth="1"/>
    <col min="11290" max="11290" width="8" style="129" customWidth="1"/>
    <col min="11291" max="11291" width="2" style="129" customWidth="1"/>
    <col min="11292" max="11293" width="4.5703125" style="129" customWidth="1"/>
    <col min="11294" max="11294" width="3.7109375" style="129" customWidth="1"/>
    <col min="11295" max="11295" width="2" style="129" customWidth="1"/>
    <col min="11296" max="11296" width="1.42578125" style="129" customWidth="1"/>
    <col min="11297" max="11297" width="1.140625" style="129" customWidth="1"/>
    <col min="11298" max="11298" width="2.7109375" style="129" customWidth="1"/>
    <col min="11299" max="11299" width="5.28515625" style="129" customWidth="1"/>
    <col min="11300" max="11301" width="1.140625" style="129" customWidth="1"/>
    <col min="11302" max="11302" width="8" style="129" customWidth="1"/>
    <col min="11303" max="11307" width="1.140625" style="129" customWidth="1"/>
    <col min="11308" max="11308" width="3.140625" style="129" customWidth="1"/>
    <col min="11309" max="11309" width="2.5703125" style="129" customWidth="1"/>
    <col min="11310" max="11310" width="1.140625" style="129" customWidth="1"/>
    <col min="11311" max="11520" width="6.85546875" style="129" customWidth="1"/>
    <col min="11521" max="11521" width="1.140625" style="129" customWidth="1"/>
    <col min="11522" max="11522" width="3.42578125" style="129" customWidth="1"/>
    <col min="11523" max="11523" width="1.140625" style="129" customWidth="1"/>
    <col min="11524" max="11524" width="2.7109375" style="129" customWidth="1"/>
    <col min="11525" max="11525" width="1.85546875" style="129" customWidth="1"/>
    <col min="11526" max="11526" width="2.28515625" style="129" customWidth="1"/>
    <col min="11527" max="11528" width="1.140625" style="129" customWidth="1"/>
    <col min="11529" max="11529" width="2.28515625" style="129" customWidth="1"/>
    <col min="11530" max="11534" width="1.140625" style="129" customWidth="1"/>
    <col min="11535" max="11535" width="3" style="129" customWidth="1"/>
    <col min="11536" max="11536" width="1.5703125" style="129" customWidth="1"/>
    <col min="11537" max="11537" width="4.5703125" style="129" customWidth="1"/>
    <col min="11538" max="11539" width="1.140625" style="129" customWidth="1"/>
    <col min="11540" max="11541" width="2.28515625" style="129" customWidth="1"/>
    <col min="11542" max="11543" width="1.140625" style="129" customWidth="1"/>
    <col min="11544" max="11545" width="2.28515625" style="129" customWidth="1"/>
    <col min="11546" max="11546" width="8" style="129" customWidth="1"/>
    <col min="11547" max="11547" width="2" style="129" customWidth="1"/>
    <col min="11548" max="11549" width="4.5703125" style="129" customWidth="1"/>
    <col min="11550" max="11550" width="3.7109375" style="129" customWidth="1"/>
    <col min="11551" max="11551" width="2" style="129" customWidth="1"/>
    <col min="11552" max="11552" width="1.42578125" style="129" customWidth="1"/>
    <col min="11553" max="11553" width="1.140625" style="129" customWidth="1"/>
    <col min="11554" max="11554" width="2.7109375" style="129" customWidth="1"/>
    <col min="11555" max="11555" width="5.28515625" style="129" customWidth="1"/>
    <col min="11556" max="11557" width="1.140625" style="129" customWidth="1"/>
    <col min="11558" max="11558" width="8" style="129" customWidth="1"/>
    <col min="11559" max="11563" width="1.140625" style="129" customWidth="1"/>
    <col min="11564" max="11564" width="3.140625" style="129" customWidth="1"/>
    <col min="11565" max="11565" width="2.5703125" style="129" customWidth="1"/>
    <col min="11566" max="11566" width="1.140625" style="129" customWidth="1"/>
    <col min="11567" max="11776" width="6.85546875" style="129" customWidth="1"/>
    <col min="11777" max="11777" width="1.140625" style="129" customWidth="1"/>
    <col min="11778" max="11778" width="3.42578125" style="129" customWidth="1"/>
    <col min="11779" max="11779" width="1.140625" style="129" customWidth="1"/>
    <col min="11780" max="11780" width="2.7109375" style="129" customWidth="1"/>
    <col min="11781" max="11781" width="1.85546875" style="129" customWidth="1"/>
    <col min="11782" max="11782" width="2.28515625" style="129" customWidth="1"/>
    <col min="11783" max="11784" width="1.140625" style="129" customWidth="1"/>
    <col min="11785" max="11785" width="2.28515625" style="129" customWidth="1"/>
    <col min="11786" max="11790" width="1.140625" style="129" customWidth="1"/>
    <col min="11791" max="11791" width="3" style="129" customWidth="1"/>
    <col min="11792" max="11792" width="1.5703125" style="129" customWidth="1"/>
    <col min="11793" max="11793" width="4.5703125" style="129" customWidth="1"/>
    <col min="11794" max="11795" width="1.140625" style="129" customWidth="1"/>
    <col min="11796" max="11797" width="2.28515625" style="129" customWidth="1"/>
    <col min="11798" max="11799" width="1.140625" style="129" customWidth="1"/>
    <col min="11800" max="11801" width="2.28515625" style="129" customWidth="1"/>
    <col min="11802" max="11802" width="8" style="129" customWidth="1"/>
    <col min="11803" max="11803" width="2" style="129" customWidth="1"/>
    <col min="11804" max="11805" width="4.5703125" style="129" customWidth="1"/>
    <col min="11806" max="11806" width="3.7109375" style="129" customWidth="1"/>
    <col min="11807" max="11807" width="2" style="129" customWidth="1"/>
    <col min="11808" max="11808" width="1.42578125" style="129" customWidth="1"/>
    <col min="11809" max="11809" width="1.140625" style="129" customWidth="1"/>
    <col min="11810" max="11810" width="2.7109375" style="129" customWidth="1"/>
    <col min="11811" max="11811" width="5.28515625" style="129" customWidth="1"/>
    <col min="11812" max="11813" width="1.140625" style="129" customWidth="1"/>
    <col min="11814" max="11814" width="8" style="129" customWidth="1"/>
    <col min="11815" max="11819" width="1.140625" style="129" customWidth="1"/>
    <col min="11820" max="11820" width="3.140625" style="129" customWidth="1"/>
    <col min="11821" max="11821" width="2.5703125" style="129" customWidth="1"/>
    <col min="11822" max="11822" width="1.140625" style="129" customWidth="1"/>
    <col min="11823" max="12032" width="6.85546875" style="129" customWidth="1"/>
    <col min="12033" max="12033" width="1.140625" style="129" customWidth="1"/>
    <col min="12034" max="12034" width="3.42578125" style="129" customWidth="1"/>
    <col min="12035" max="12035" width="1.140625" style="129" customWidth="1"/>
    <col min="12036" max="12036" width="2.7109375" style="129" customWidth="1"/>
    <col min="12037" max="12037" width="1.85546875" style="129" customWidth="1"/>
    <col min="12038" max="12038" width="2.28515625" style="129" customWidth="1"/>
    <col min="12039" max="12040" width="1.140625" style="129" customWidth="1"/>
    <col min="12041" max="12041" width="2.28515625" style="129" customWidth="1"/>
    <col min="12042" max="12046" width="1.140625" style="129" customWidth="1"/>
    <col min="12047" max="12047" width="3" style="129" customWidth="1"/>
    <col min="12048" max="12048" width="1.5703125" style="129" customWidth="1"/>
    <col min="12049" max="12049" width="4.5703125" style="129" customWidth="1"/>
    <col min="12050" max="12051" width="1.140625" style="129" customWidth="1"/>
    <col min="12052" max="12053" width="2.28515625" style="129" customWidth="1"/>
    <col min="12054" max="12055" width="1.140625" style="129" customWidth="1"/>
    <col min="12056" max="12057" width="2.28515625" style="129" customWidth="1"/>
    <col min="12058" max="12058" width="8" style="129" customWidth="1"/>
    <col min="12059" max="12059" width="2" style="129" customWidth="1"/>
    <col min="12060" max="12061" width="4.5703125" style="129" customWidth="1"/>
    <col min="12062" max="12062" width="3.7109375" style="129" customWidth="1"/>
    <col min="12063" max="12063" width="2" style="129" customWidth="1"/>
    <col min="12064" max="12064" width="1.42578125" style="129" customWidth="1"/>
    <col min="12065" max="12065" width="1.140625" style="129" customWidth="1"/>
    <col min="12066" max="12066" width="2.7109375" style="129" customWidth="1"/>
    <col min="12067" max="12067" width="5.28515625" style="129" customWidth="1"/>
    <col min="12068" max="12069" width="1.140625" style="129" customWidth="1"/>
    <col min="12070" max="12070" width="8" style="129" customWidth="1"/>
    <col min="12071" max="12075" width="1.140625" style="129" customWidth="1"/>
    <col min="12076" max="12076" width="3.140625" style="129" customWidth="1"/>
    <col min="12077" max="12077" width="2.5703125" style="129" customWidth="1"/>
    <col min="12078" max="12078" width="1.140625" style="129" customWidth="1"/>
    <col min="12079" max="12288" width="6.85546875" style="129" customWidth="1"/>
    <col min="12289" max="12289" width="1.140625" style="129" customWidth="1"/>
    <col min="12290" max="12290" width="3.42578125" style="129" customWidth="1"/>
    <col min="12291" max="12291" width="1.140625" style="129" customWidth="1"/>
    <col min="12292" max="12292" width="2.7109375" style="129" customWidth="1"/>
    <col min="12293" max="12293" width="1.85546875" style="129" customWidth="1"/>
    <col min="12294" max="12294" width="2.28515625" style="129" customWidth="1"/>
    <col min="12295" max="12296" width="1.140625" style="129" customWidth="1"/>
    <col min="12297" max="12297" width="2.28515625" style="129" customWidth="1"/>
    <col min="12298" max="12302" width="1.140625" style="129" customWidth="1"/>
    <col min="12303" max="12303" width="3" style="129" customWidth="1"/>
    <col min="12304" max="12304" width="1.5703125" style="129" customWidth="1"/>
    <col min="12305" max="12305" width="4.5703125" style="129" customWidth="1"/>
    <col min="12306" max="12307" width="1.140625" style="129" customWidth="1"/>
    <col min="12308" max="12309" width="2.28515625" style="129" customWidth="1"/>
    <col min="12310" max="12311" width="1.140625" style="129" customWidth="1"/>
    <col min="12312" max="12313" width="2.28515625" style="129" customWidth="1"/>
    <col min="12314" max="12314" width="8" style="129" customWidth="1"/>
    <col min="12315" max="12315" width="2" style="129" customWidth="1"/>
    <col min="12316" max="12317" width="4.5703125" style="129" customWidth="1"/>
    <col min="12318" max="12318" width="3.7109375" style="129" customWidth="1"/>
    <col min="12319" max="12319" width="2" style="129" customWidth="1"/>
    <col min="12320" max="12320" width="1.42578125" style="129" customWidth="1"/>
    <col min="12321" max="12321" width="1.140625" style="129" customWidth="1"/>
    <col min="12322" max="12322" width="2.7109375" style="129" customWidth="1"/>
    <col min="12323" max="12323" width="5.28515625" style="129" customWidth="1"/>
    <col min="12324" max="12325" width="1.140625" style="129" customWidth="1"/>
    <col min="12326" max="12326" width="8" style="129" customWidth="1"/>
    <col min="12327" max="12331" width="1.140625" style="129" customWidth="1"/>
    <col min="12332" max="12332" width="3.140625" style="129" customWidth="1"/>
    <col min="12333" max="12333" width="2.5703125" style="129" customWidth="1"/>
    <col min="12334" max="12334" width="1.140625" style="129" customWidth="1"/>
    <col min="12335" max="12544" width="6.85546875" style="129" customWidth="1"/>
    <col min="12545" max="12545" width="1.140625" style="129" customWidth="1"/>
    <col min="12546" max="12546" width="3.42578125" style="129" customWidth="1"/>
    <col min="12547" max="12547" width="1.140625" style="129" customWidth="1"/>
    <col min="12548" max="12548" width="2.7109375" style="129" customWidth="1"/>
    <col min="12549" max="12549" width="1.85546875" style="129" customWidth="1"/>
    <col min="12550" max="12550" width="2.28515625" style="129" customWidth="1"/>
    <col min="12551" max="12552" width="1.140625" style="129" customWidth="1"/>
    <col min="12553" max="12553" width="2.28515625" style="129" customWidth="1"/>
    <col min="12554" max="12558" width="1.140625" style="129" customWidth="1"/>
    <col min="12559" max="12559" width="3" style="129" customWidth="1"/>
    <col min="12560" max="12560" width="1.5703125" style="129" customWidth="1"/>
    <col min="12561" max="12561" width="4.5703125" style="129" customWidth="1"/>
    <col min="12562" max="12563" width="1.140625" style="129" customWidth="1"/>
    <col min="12564" max="12565" width="2.28515625" style="129" customWidth="1"/>
    <col min="12566" max="12567" width="1.140625" style="129" customWidth="1"/>
    <col min="12568" max="12569" width="2.28515625" style="129" customWidth="1"/>
    <col min="12570" max="12570" width="8" style="129" customWidth="1"/>
    <col min="12571" max="12571" width="2" style="129" customWidth="1"/>
    <col min="12572" max="12573" width="4.5703125" style="129" customWidth="1"/>
    <col min="12574" max="12574" width="3.7109375" style="129" customWidth="1"/>
    <col min="12575" max="12575" width="2" style="129" customWidth="1"/>
    <col min="12576" max="12576" width="1.42578125" style="129" customWidth="1"/>
    <col min="12577" max="12577" width="1.140625" style="129" customWidth="1"/>
    <col min="12578" max="12578" width="2.7109375" style="129" customWidth="1"/>
    <col min="12579" max="12579" width="5.28515625" style="129" customWidth="1"/>
    <col min="12580" max="12581" width="1.140625" style="129" customWidth="1"/>
    <col min="12582" max="12582" width="8" style="129" customWidth="1"/>
    <col min="12583" max="12587" width="1.140625" style="129" customWidth="1"/>
    <col min="12588" max="12588" width="3.140625" style="129" customWidth="1"/>
    <col min="12589" max="12589" width="2.5703125" style="129" customWidth="1"/>
    <col min="12590" max="12590" width="1.140625" style="129" customWidth="1"/>
    <col min="12591" max="12800" width="6.85546875" style="129" customWidth="1"/>
    <col min="12801" max="12801" width="1.140625" style="129" customWidth="1"/>
    <col min="12802" max="12802" width="3.42578125" style="129" customWidth="1"/>
    <col min="12803" max="12803" width="1.140625" style="129" customWidth="1"/>
    <col min="12804" max="12804" width="2.7109375" style="129" customWidth="1"/>
    <col min="12805" max="12805" width="1.85546875" style="129" customWidth="1"/>
    <col min="12806" max="12806" width="2.28515625" style="129" customWidth="1"/>
    <col min="12807" max="12808" width="1.140625" style="129" customWidth="1"/>
    <col min="12809" max="12809" width="2.28515625" style="129" customWidth="1"/>
    <col min="12810" max="12814" width="1.140625" style="129" customWidth="1"/>
    <col min="12815" max="12815" width="3" style="129" customWidth="1"/>
    <col min="12816" max="12816" width="1.5703125" style="129" customWidth="1"/>
    <col min="12817" max="12817" width="4.5703125" style="129" customWidth="1"/>
    <col min="12818" max="12819" width="1.140625" style="129" customWidth="1"/>
    <col min="12820" max="12821" width="2.28515625" style="129" customWidth="1"/>
    <col min="12822" max="12823" width="1.140625" style="129" customWidth="1"/>
    <col min="12824" max="12825" width="2.28515625" style="129" customWidth="1"/>
    <col min="12826" max="12826" width="8" style="129" customWidth="1"/>
    <col min="12827" max="12827" width="2" style="129" customWidth="1"/>
    <col min="12828" max="12829" width="4.5703125" style="129" customWidth="1"/>
    <col min="12830" max="12830" width="3.7109375" style="129" customWidth="1"/>
    <col min="12831" max="12831" width="2" style="129" customWidth="1"/>
    <col min="12832" max="12832" width="1.42578125" style="129" customWidth="1"/>
    <col min="12833" max="12833" width="1.140625" style="129" customWidth="1"/>
    <col min="12834" max="12834" width="2.7109375" style="129" customWidth="1"/>
    <col min="12835" max="12835" width="5.28515625" style="129" customWidth="1"/>
    <col min="12836" max="12837" width="1.140625" style="129" customWidth="1"/>
    <col min="12838" max="12838" width="8" style="129" customWidth="1"/>
    <col min="12839" max="12843" width="1.140625" style="129" customWidth="1"/>
    <col min="12844" max="12844" width="3.140625" style="129" customWidth="1"/>
    <col min="12845" max="12845" width="2.5703125" style="129" customWidth="1"/>
    <col min="12846" max="12846" width="1.140625" style="129" customWidth="1"/>
    <col min="12847" max="13056" width="6.85546875" style="129" customWidth="1"/>
    <col min="13057" max="13057" width="1.140625" style="129" customWidth="1"/>
    <col min="13058" max="13058" width="3.42578125" style="129" customWidth="1"/>
    <col min="13059" max="13059" width="1.140625" style="129" customWidth="1"/>
    <col min="13060" max="13060" width="2.7109375" style="129" customWidth="1"/>
    <col min="13061" max="13061" width="1.85546875" style="129" customWidth="1"/>
    <col min="13062" max="13062" width="2.28515625" style="129" customWidth="1"/>
    <col min="13063" max="13064" width="1.140625" style="129" customWidth="1"/>
    <col min="13065" max="13065" width="2.28515625" style="129" customWidth="1"/>
    <col min="13066" max="13070" width="1.140625" style="129" customWidth="1"/>
    <col min="13071" max="13071" width="3" style="129" customWidth="1"/>
    <col min="13072" max="13072" width="1.5703125" style="129" customWidth="1"/>
    <col min="13073" max="13073" width="4.5703125" style="129" customWidth="1"/>
    <col min="13074" max="13075" width="1.140625" style="129" customWidth="1"/>
    <col min="13076" max="13077" width="2.28515625" style="129" customWidth="1"/>
    <col min="13078" max="13079" width="1.140625" style="129" customWidth="1"/>
    <col min="13080" max="13081" width="2.28515625" style="129" customWidth="1"/>
    <col min="13082" max="13082" width="8" style="129" customWidth="1"/>
    <col min="13083" max="13083" width="2" style="129" customWidth="1"/>
    <col min="13084" max="13085" width="4.5703125" style="129" customWidth="1"/>
    <col min="13086" max="13086" width="3.7109375" style="129" customWidth="1"/>
    <col min="13087" max="13087" width="2" style="129" customWidth="1"/>
    <col min="13088" max="13088" width="1.42578125" style="129" customWidth="1"/>
    <col min="13089" max="13089" width="1.140625" style="129" customWidth="1"/>
    <col min="13090" max="13090" width="2.7109375" style="129" customWidth="1"/>
    <col min="13091" max="13091" width="5.28515625" style="129" customWidth="1"/>
    <col min="13092" max="13093" width="1.140625" style="129" customWidth="1"/>
    <col min="13094" max="13094" width="8" style="129" customWidth="1"/>
    <col min="13095" max="13099" width="1.140625" style="129" customWidth="1"/>
    <col min="13100" max="13100" width="3.140625" style="129" customWidth="1"/>
    <col min="13101" max="13101" width="2.5703125" style="129" customWidth="1"/>
    <col min="13102" max="13102" width="1.140625" style="129" customWidth="1"/>
    <col min="13103" max="13312" width="6.85546875" style="129" customWidth="1"/>
    <col min="13313" max="13313" width="1.140625" style="129" customWidth="1"/>
    <col min="13314" max="13314" width="3.42578125" style="129" customWidth="1"/>
    <col min="13315" max="13315" width="1.140625" style="129" customWidth="1"/>
    <col min="13316" max="13316" width="2.7109375" style="129" customWidth="1"/>
    <col min="13317" max="13317" width="1.85546875" style="129" customWidth="1"/>
    <col min="13318" max="13318" width="2.28515625" style="129" customWidth="1"/>
    <col min="13319" max="13320" width="1.140625" style="129" customWidth="1"/>
    <col min="13321" max="13321" width="2.28515625" style="129" customWidth="1"/>
    <col min="13322" max="13326" width="1.140625" style="129" customWidth="1"/>
    <col min="13327" max="13327" width="3" style="129" customWidth="1"/>
    <col min="13328" max="13328" width="1.5703125" style="129" customWidth="1"/>
    <col min="13329" max="13329" width="4.5703125" style="129" customWidth="1"/>
    <col min="13330" max="13331" width="1.140625" style="129" customWidth="1"/>
    <col min="13332" max="13333" width="2.28515625" style="129" customWidth="1"/>
    <col min="13334" max="13335" width="1.140625" style="129" customWidth="1"/>
    <col min="13336" max="13337" width="2.28515625" style="129" customWidth="1"/>
    <col min="13338" max="13338" width="8" style="129" customWidth="1"/>
    <col min="13339" max="13339" width="2" style="129" customWidth="1"/>
    <col min="13340" max="13341" width="4.5703125" style="129" customWidth="1"/>
    <col min="13342" max="13342" width="3.7109375" style="129" customWidth="1"/>
    <col min="13343" max="13343" width="2" style="129" customWidth="1"/>
    <col min="13344" max="13344" width="1.42578125" style="129" customWidth="1"/>
    <col min="13345" max="13345" width="1.140625" style="129" customWidth="1"/>
    <col min="13346" max="13346" width="2.7109375" style="129" customWidth="1"/>
    <col min="13347" max="13347" width="5.28515625" style="129" customWidth="1"/>
    <col min="13348" max="13349" width="1.140625" style="129" customWidth="1"/>
    <col min="13350" max="13350" width="8" style="129" customWidth="1"/>
    <col min="13351" max="13355" width="1.140625" style="129" customWidth="1"/>
    <col min="13356" max="13356" width="3.140625" style="129" customWidth="1"/>
    <col min="13357" max="13357" width="2.5703125" style="129" customWidth="1"/>
    <col min="13358" max="13358" width="1.140625" style="129" customWidth="1"/>
    <col min="13359" max="13568" width="6.85546875" style="129" customWidth="1"/>
    <col min="13569" max="13569" width="1.140625" style="129" customWidth="1"/>
    <col min="13570" max="13570" width="3.42578125" style="129" customWidth="1"/>
    <col min="13571" max="13571" width="1.140625" style="129" customWidth="1"/>
    <col min="13572" max="13572" width="2.7109375" style="129" customWidth="1"/>
    <col min="13573" max="13573" width="1.85546875" style="129" customWidth="1"/>
    <col min="13574" max="13574" width="2.28515625" style="129" customWidth="1"/>
    <col min="13575" max="13576" width="1.140625" style="129" customWidth="1"/>
    <col min="13577" max="13577" width="2.28515625" style="129" customWidth="1"/>
    <col min="13578" max="13582" width="1.140625" style="129" customWidth="1"/>
    <col min="13583" max="13583" width="3" style="129" customWidth="1"/>
    <col min="13584" max="13584" width="1.5703125" style="129" customWidth="1"/>
    <col min="13585" max="13585" width="4.5703125" style="129" customWidth="1"/>
    <col min="13586" max="13587" width="1.140625" style="129" customWidth="1"/>
    <col min="13588" max="13589" width="2.28515625" style="129" customWidth="1"/>
    <col min="13590" max="13591" width="1.140625" style="129" customWidth="1"/>
    <col min="13592" max="13593" width="2.28515625" style="129" customWidth="1"/>
    <col min="13594" max="13594" width="8" style="129" customWidth="1"/>
    <col min="13595" max="13595" width="2" style="129" customWidth="1"/>
    <col min="13596" max="13597" width="4.5703125" style="129" customWidth="1"/>
    <col min="13598" max="13598" width="3.7109375" style="129" customWidth="1"/>
    <col min="13599" max="13599" width="2" style="129" customWidth="1"/>
    <col min="13600" max="13600" width="1.42578125" style="129" customWidth="1"/>
    <col min="13601" max="13601" width="1.140625" style="129" customWidth="1"/>
    <col min="13602" max="13602" width="2.7109375" style="129" customWidth="1"/>
    <col min="13603" max="13603" width="5.28515625" style="129" customWidth="1"/>
    <col min="13604" max="13605" width="1.140625" style="129" customWidth="1"/>
    <col min="13606" max="13606" width="8" style="129" customWidth="1"/>
    <col min="13607" max="13611" width="1.140625" style="129" customWidth="1"/>
    <col min="13612" max="13612" width="3.140625" style="129" customWidth="1"/>
    <col min="13613" max="13613" width="2.5703125" style="129" customWidth="1"/>
    <col min="13614" max="13614" width="1.140625" style="129" customWidth="1"/>
    <col min="13615" max="13824" width="6.85546875" style="129" customWidth="1"/>
    <col min="13825" max="13825" width="1.140625" style="129" customWidth="1"/>
    <col min="13826" max="13826" width="3.42578125" style="129" customWidth="1"/>
    <col min="13827" max="13827" width="1.140625" style="129" customWidth="1"/>
    <col min="13828" max="13828" width="2.7109375" style="129" customWidth="1"/>
    <col min="13829" max="13829" width="1.85546875" style="129" customWidth="1"/>
    <col min="13830" max="13830" width="2.28515625" style="129" customWidth="1"/>
    <col min="13831" max="13832" width="1.140625" style="129" customWidth="1"/>
    <col min="13833" max="13833" width="2.28515625" style="129" customWidth="1"/>
    <col min="13834" max="13838" width="1.140625" style="129" customWidth="1"/>
    <col min="13839" max="13839" width="3" style="129" customWidth="1"/>
    <col min="13840" max="13840" width="1.5703125" style="129" customWidth="1"/>
    <col min="13841" max="13841" width="4.5703125" style="129" customWidth="1"/>
    <col min="13842" max="13843" width="1.140625" style="129" customWidth="1"/>
    <col min="13844" max="13845" width="2.28515625" style="129" customWidth="1"/>
    <col min="13846" max="13847" width="1.140625" style="129" customWidth="1"/>
    <col min="13848" max="13849" width="2.28515625" style="129" customWidth="1"/>
    <col min="13850" max="13850" width="8" style="129" customWidth="1"/>
    <col min="13851" max="13851" width="2" style="129" customWidth="1"/>
    <col min="13852" max="13853" width="4.5703125" style="129" customWidth="1"/>
    <col min="13854" max="13854" width="3.7109375" style="129" customWidth="1"/>
    <col min="13855" max="13855" width="2" style="129" customWidth="1"/>
    <col min="13856" max="13856" width="1.42578125" style="129" customWidth="1"/>
    <col min="13857" max="13857" width="1.140625" style="129" customWidth="1"/>
    <col min="13858" max="13858" width="2.7109375" style="129" customWidth="1"/>
    <col min="13859" max="13859" width="5.28515625" style="129" customWidth="1"/>
    <col min="13860" max="13861" width="1.140625" style="129" customWidth="1"/>
    <col min="13862" max="13862" width="8" style="129" customWidth="1"/>
    <col min="13863" max="13867" width="1.140625" style="129" customWidth="1"/>
    <col min="13868" max="13868" width="3.140625" style="129" customWidth="1"/>
    <col min="13869" max="13869" width="2.5703125" style="129" customWidth="1"/>
    <col min="13870" max="13870" width="1.140625" style="129" customWidth="1"/>
    <col min="13871" max="14080" width="6.85546875" style="129" customWidth="1"/>
    <col min="14081" max="14081" width="1.140625" style="129" customWidth="1"/>
    <col min="14082" max="14082" width="3.42578125" style="129" customWidth="1"/>
    <col min="14083" max="14083" width="1.140625" style="129" customWidth="1"/>
    <col min="14084" max="14084" width="2.7109375" style="129" customWidth="1"/>
    <col min="14085" max="14085" width="1.85546875" style="129" customWidth="1"/>
    <col min="14086" max="14086" width="2.28515625" style="129" customWidth="1"/>
    <col min="14087" max="14088" width="1.140625" style="129" customWidth="1"/>
    <col min="14089" max="14089" width="2.28515625" style="129" customWidth="1"/>
    <col min="14090" max="14094" width="1.140625" style="129" customWidth="1"/>
    <col min="14095" max="14095" width="3" style="129" customWidth="1"/>
    <col min="14096" max="14096" width="1.5703125" style="129" customWidth="1"/>
    <col min="14097" max="14097" width="4.5703125" style="129" customWidth="1"/>
    <col min="14098" max="14099" width="1.140625" style="129" customWidth="1"/>
    <col min="14100" max="14101" width="2.28515625" style="129" customWidth="1"/>
    <col min="14102" max="14103" width="1.140625" style="129" customWidth="1"/>
    <col min="14104" max="14105" width="2.28515625" style="129" customWidth="1"/>
    <col min="14106" max="14106" width="8" style="129" customWidth="1"/>
    <col min="14107" max="14107" width="2" style="129" customWidth="1"/>
    <col min="14108" max="14109" width="4.5703125" style="129" customWidth="1"/>
    <col min="14110" max="14110" width="3.7109375" style="129" customWidth="1"/>
    <col min="14111" max="14111" width="2" style="129" customWidth="1"/>
    <col min="14112" max="14112" width="1.42578125" style="129" customWidth="1"/>
    <col min="14113" max="14113" width="1.140625" style="129" customWidth="1"/>
    <col min="14114" max="14114" width="2.7109375" style="129" customWidth="1"/>
    <col min="14115" max="14115" width="5.28515625" style="129" customWidth="1"/>
    <col min="14116" max="14117" width="1.140625" style="129" customWidth="1"/>
    <col min="14118" max="14118" width="8" style="129" customWidth="1"/>
    <col min="14119" max="14123" width="1.140625" style="129" customWidth="1"/>
    <col min="14124" max="14124" width="3.140625" style="129" customWidth="1"/>
    <col min="14125" max="14125" width="2.5703125" style="129" customWidth="1"/>
    <col min="14126" max="14126" width="1.140625" style="129" customWidth="1"/>
    <col min="14127" max="14336" width="6.85546875" style="129" customWidth="1"/>
    <col min="14337" max="14337" width="1.140625" style="129" customWidth="1"/>
    <col min="14338" max="14338" width="3.42578125" style="129" customWidth="1"/>
    <col min="14339" max="14339" width="1.140625" style="129" customWidth="1"/>
    <col min="14340" max="14340" width="2.7109375" style="129" customWidth="1"/>
    <col min="14341" max="14341" width="1.85546875" style="129" customWidth="1"/>
    <col min="14342" max="14342" width="2.28515625" style="129" customWidth="1"/>
    <col min="14343" max="14344" width="1.140625" style="129" customWidth="1"/>
    <col min="14345" max="14345" width="2.28515625" style="129" customWidth="1"/>
    <col min="14346" max="14350" width="1.140625" style="129" customWidth="1"/>
    <col min="14351" max="14351" width="3" style="129" customWidth="1"/>
    <col min="14352" max="14352" width="1.5703125" style="129" customWidth="1"/>
    <col min="14353" max="14353" width="4.5703125" style="129" customWidth="1"/>
    <col min="14354" max="14355" width="1.140625" style="129" customWidth="1"/>
    <col min="14356" max="14357" width="2.28515625" style="129" customWidth="1"/>
    <col min="14358" max="14359" width="1.140625" style="129" customWidth="1"/>
    <col min="14360" max="14361" width="2.28515625" style="129" customWidth="1"/>
    <col min="14362" max="14362" width="8" style="129" customWidth="1"/>
    <col min="14363" max="14363" width="2" style="129" customWidth="1"/>
    <col min="14364" max="14365" width="4.5703125" style="129" customWidth="1"/>
    <col min="14366" max="14366" width="3.7109375" style="129" customWidth="1"/>
    <col min="14367" max="14367" width="2" style="129" customWidth="1"/>
    <col min="14368" max="14368" width="1.42578125" style="129" customWidth="1"/>
    <col min="14369" max="14369" width="1.140625" style="129" customWidth="1"/>
    <col min="14370" max="14370" width="2.7109375" style="129" customWidth="1"/>
    <col min="14371" max="14371" width="5.28515625" style="129" customWidth="1"/>
    <col min="14372" max="14373" width="1.140625" style="129" customWidth="1"/>
    <col min="14374" max="14374" width="8" style="129" customWidth="1"/>
    <col min="14375" max="14379" width="1.140625" style="129" customWidth="1"/>
    <col min="14380" max="14380" width="3.140625" style="129" customWidth="1"/>
    <col min="14381" max="14381" width="2.5703125" style="129" customWidth="1"/>
    <col min="14382" max="14382" width="1.140625" style="129" customWidth="1"/>
    <col min="14383" max="14592" width="6.85546875" style="129" customWidth="1"/>
    <col min="14593" max="14593" width="1.140625" style="129" customWidth="1"/>
    <col min="14594" max="14594" width="3.42578125" style="129" customWidth="1"/>
    <col min="14595" max="14595" width="1.140625" style="129" customWidth="1"/>
    <col min="14596" max="14596" width="2.7109375" style="129" customWidth="1"/>
    <col min="14597" max="14597" width="1.85546875" style="129" customWidth="1"/>
    <col min="14598" max="14598" width="2.28515625" style="129" customWidth="1"/>
    <col min="14599" max="14600" width="1.140625" style="129" customWidth="1"/>
    <col min="14601" max="14601" width="2.28515625" style="129" customWidth="1"/>
    <col min="14602" max="14606" width="1.140625" style="129" customWidth="1"/>
    <col min="14607" max="14607" width="3" style="129" customWidth="1"/>
    <col min="14608" max="14608" width="1.5703125" style="129" customWidth="1"/>
    <col min="14609" max="14609" width="4.5703125" style="129" customWidth="1"/>
    <col min="14610" max="14611" width="1.140625" style="129" customWidth="1"/>
    <col min="14612" max="14613" width="2.28515625" style="129" customWidth="1"/>
    <col min="14614" max="14615" width="1.140625" style="129" customWidth="1"/>
    <col min="14616" max="14617" width="2.28515625" style="129" customWidth="1"/>
    <col min="14618" max="14618" width="8" style="129" customWidth="1"/>
    <col min="14619" max="14619" width="2" style="129" customWidth="1"/>
    <col min="14620" max="14621" width="4.5703125" style="129" customWidth="1"/>
    <col min="14622" max="14622" width="3.7109375" style="129" customWidth="1"/>
    <col min="14623" max="14623" width="2" style="129" customWidth="1"/>
    <col min="14624" max="14624" width="1.42578125" style="129" customWidth="1"/>
    <col min="14625" max="14625" width="1.140625" style="129" customWidth="1"/>
    <col min="14626" max="14626" width="2.7109375" style="129" customWidth="1"/>
    <col min="14627" max="14627" width="5.28515625" style="129" customWidth="1"/>
    <col min="14628" max="14629" width="1.140625" style="129" customWidth="1"/>
    <col min="14630" max="14630" width="8" style="129" customWidth="1"/>
    <col min="14631" max="14635" width="1.140625" style="129" customWidth="1"/>
    <col min="14636" max="14636" width="3.140625" style="129" customWidth="1"/>
    <col min="14637" max="14637" width="2.5703125" style="129" customWidth="1"/>
    <col min="14638" max="14638" width="1.140625" style="129" customWidth="1"/>
    <col min="14639" max="14848" width="6.85546875" style="129" customWidth="1"/>
    <col min="14849" max="14849" width="1.140625" style="129" customWidth="1"/>
    <col min="14850" max="14850" width="3.42578125" style="129" customWidth="1"/>
    <col min="14851" max="14851" width="1.140625" style="129" customWidth="1"/>
    <col min="14852" max="14852" width="2.7109375" style="129" customWidth="1"/>
    <col min="14853" max="14853" width="1.85546875" style="129" customWidth="1"/>
    <col min="14854" max="14854" width="2.28515625" style="129" customWidth="1"/>
    <col min="14855" max="14856" width="1.140625" style="129" customWidth="1"/>
    <col min="14857" max="14857" width="2.28515625" style="129" customWidth="1"/>
    <col min="14858" max="14862" width="1.140625" style="129" customWidth="1"/>
    <col min="14863" max="14863" width="3" style="129" customWidth="1"/>
    <col min="14864" max="14864" width="1.5703125" style="129" customWidth="1"/>
    <col min="14865" max="14865" width="4.5703125" style="129" customWidth="1"/>
    <col min="14866" max="14867" width="1.140625" style="129" customWidth="1"/>
    <col min="14868" max="14869" width="2.28515625" style="129" customWidth="1"/>
    <col min="14870" max="14871" width="1.140625" style="129" customWidth="1"/>
    <col min="14872" max="14873" width="2.28515625" style="129" customWidth="1"/>
    <col min="14874" max="14874" width="8" style="129" customWidth="1"/>
    <col min="14875" max="14875" width="2" style="129" customWidth="1"/>
    <col min="14876" max="14877" width="4.5703125" style="129" customWidth="1"/>
    <col min="14878" max="14878" width="3.7109375" style="129" customWidth="1"/>
    <col min="14879" max="14879" width="2" style="129" customWidth="1"/>
    <col min="14880" max="14880" width="1.42578125" style="129" customWidth="1"/>
    <col min="14881" max="14881" width="1.140625" style="129" customWidth="1"/>
    <col min="14882" max="14882" width="2.7109375" style="129" customWidth="1"/>
    <col min="14883" max="14883" width="5.28515625" style="129" customWidth="1"/>
    <col min="14884" max="14885" width="1.140625" style="129" customWidth="1"/>
    <col min="14886" max="14886" width="8" style="129" customWidth="1"/>
    <col min="14887" max="14891" width="1.140625" style="129" customWidth="1"/>
    <col min="14892" max="14892" width="3.140625" style="129" customWidth="1"/>
    <col min="14893" max="14893" width="2.5703125" style="129" customWidth="1"/>
    <col min="14894" max="14894" width="1.140625" style="129" customWidth="1"/>
    <col min="14895" max="15104" width="6.85546875" style="129" customWidth="1"/>
    <col min="15105" max="15105" width="1.140625" style="129" customWidth="1"/>
    <col min="15106" max="15106" width="3.42578125" style="129" customWidth="1"/>
    <col min="15107" max="15107" width="1.140625" style="129" customWidth="1"/>
    <col min="15108" max="15108" width="2.7109375" style="129" customWidth="1"/>
    <col min="15109" max="15109" width="1.85546875" style="129" customWidth="1"/>
    <col min="15110" max="15110" width="2.28515625" style="129" customWidth="1"/>
    <col min="15111" max="15112" width="1.140625" style="129" customWidth="1"/>
    <col min="15113" max="15113" width="2.28515625" style="129" customWidth="1"/>
    <col min="15114" max="15118" width="1.140625" style="129" customWidth="1"/>
    <col min="15119" max="15119" width="3" style="129" customWidth="1"/>
    <col min="15120" max="15120" width="1.5703125" style="129" customWidth="1"/>
    <col min="15121" max="15121" width="4.5703125" style="129" customWidth="1"/>
    <col min="15122" max="15123" width="1.140625" style="129" customWidth="1"/>
    <col min="15124" max="15125" width="2.28515625" style="129" customWidth="1"/>
    <col min="15126" max="15127" width="1.140625" style="129" customWidth="1"/>
    <col min="15128" max="15129" width="2.28515625" style="129" customWidth="1"/>
    <col min="15130" max="15130" width="8" style="129" customWidth="1"/>
    <col min="15131" max="15131" width="2" style="129" customWidth="1"/>
    <col min="15132" max="15133" width="4.5703125" style="129" customWidth="1"/>
    <col min="15134" max="15134" width="3.7109375" style="129" customWidth="1"/>
    <col min="15135" max="15135" width="2" style="129" customWidth="1"/>
    <col min="15136" max="15136" width="1.42578125" style="129" customWidth="1"/>
    <col min="15137" max="15137" width="1.140625" style="129" customWidth="1"/>
    <col min="15138" max="15138" width="2.7109375" style="129" customWidth="1"/>
    <col min="15139" max="15139" width="5.28515625" style="129" customWidth="1"/>
    <col min="15140" max="15141" width="1.140625" style="129" customWidth="1"/>
    <col min="15142" max="15142" width="8" style="129" customWidth="1"/>
    <col min="15143" max="15147" width="1.140625" style="129" customWidth="1"/>
    <col min="15148" max="15148" width="3.140625" style="129" customWidth="1"/>
    <col min="15149" max="15149" width="2.5703125" style="129" customWidth="1"/>
    <col min="15150" max="15150" width="1.140625" style="129" customWidth="1"/>
    <col min="15151" max="15360" width="6.85546875" style="129" customWidth="1"/>
    <col min="15361" max="15361" width="1.140625" style="129" customWidth="1"/>
    <col min="15362" max="15362" width="3.42578125" style="129" customWidth="1"/>
    <col min="15363" max="15363" width="1.140625" style="129" customWidth="1"/>
    <col min="15364" max="15364" width="2.7109375" style="129" customWidth="1"/>
    <col min="15365" max="15365" width="1.85546875" style="129" customWidth="1"/>
    <col min="15366" max="15366" width="2.28515625" style="129" customWidth="1"/>
    <col min="15367" max="15368" width="1.140625" style="129" customWidth="1"/>
    <col min="15369" max="15369" width="2.28515625" style="129" customWidth="1"/>
    <col min="15370" max="15374" width="1.140625" style="129" customWidth="1"/>
    <col min="15375" max="15375" width="3" style="129" customWidth="1"/>
    <col min="15376" max="15376" width="1.5703125" style="129" customWidth="1"/>
    <col min="15377" max="15377" width="4.5703125" style="129" customWidth="1"/>
    <col min="15378" max="15379" width="1.140625" style="129" customWidth="1"/>
    <col min="15380" max="15381" width="2.28515625" style="129" customWidth="1"/>
    <col min="15382" max="15383" width="1.140625" style="129" customWidth="1"/>
    <col min="15384" max="15385" width="2.28515625" style="129" customWidth="1"/>
    <col min="15386" max="15386" width="8" style="129" customWidth="1"/>
    <col min="15387" max="15387" width="2" style="129" customWidth="1"/>
    <col min="15388" max="15389" width="4.5703125" style="129" customWidth="1"/>
    <col min="15390" max="15390" width="3.7109375" style="129" customWidth="1"/>
    <col min="15391" max="15391" width="2" style="129" customWidth="1"/>
    <col min="15392" max="15392" width="1.42578125" style="129" customWidth="1"/>
    <col min="15393" max="15393" width="1.140625" style="129" customWidth="1"/>
    <col min="15394" max="15394" width="2.7109375" style="129" customWidth="1"/>
    <col min="15395" max="15395" width="5.28515625" style="129" customWidth="1"/>
    <col min="15396" max="15397" width="1.140625" style="129" customWidth="1"/>
    <col min="15398" max="15398" width="8" style="129" customWidth="1"/>
    <col min="15399" max="15403" width="1.140625" style="129" customWidth="1"/>
    <col min="15404" max="15404" width="3.140625" style="129" customWidth="1"/>
    <col min="15405" max="15405" width="2.5703125" style="129" customWidth="1"/>
    <col min="15406" max="15406" width="1.140625" style="129" customWidth="1"/>
    <col min="15407" max="15616" width="6.85546875" style="129" customWidth="1"/>
    <col min="15617" max="15617" width="1.140625" style="129" customWidth="1"/>
    <col min="15618" max="15618" width="3.42578125" style="129" customWidth="1"/>
    <col min="15619" max="15619" width="1.140625" style="129" customWidth="1"/>
    <col min="15620" max="15620" width="2.7109375" style="129" customWidth="1"/>
    <col min="15621" max="15621" width="1.85546875" style="129" customWidth="1"/>
    <col min="15622" max="15622" width="2.28515625" style="129" customWidth="1"/>
    <col min="15623" max="15624" width="1.140625" style="129" customWidth="1"/>
    <col min="15625" max="15625" width="2.28515625" style="129" customWidth="1"/>
    <col min="15626" max="15630" width="1.140625" style="129" customWidth="1"/>
    <col min="15631" max="15631" width="3" style="129" customWidth="1"/>
    <col min="15632" max="15632" width="1.5703125" style="129" customWidth="1"/>
    <col min="15633" max="15633" width="4.5703125" style="129" customWidth="1"/>
    <col min="15634" max="15635" width="1.140625" style="129" customWidth="1"/>
    <col min="15636" max="15637" width="2.28515625" style="129" customWidth="1"/>
    <col min="15638" max="15639" width="1.140625" style="129" customWidth="1"/>
    <col min="15640" max="15641" width="2.28515625" style="129" customWidth="1"/>
    <col min="15642" max="15642" width="8" style="129" customWidth="1"/>
    <col min="15643" max="15643" width="2" style="129" customWidth="1"/>
    <col min="15644" max="15645" width="4.5703125" style="129" customWidth="1"/>
    <col min="15646" max="15646" width="3.7109375" style="129" customWidth="1"/>
    <col min="15647" max="15647" width="2" style="129" customWidth="1"/>
    <col min="15648" max="15648" width="1.42578125" style="129" customWidth="1"/>
    <col min="15649" max="15649" width="1.140625" style="129" customWidth="1"/>
    <col min="15650" max="15650" width="2.7109375" style="129" customWidth="1"/>
    <col min="15651" max="15651" width="5.28515625" style="129" customWidth="1"/>
    <col min="15652" max="15653" width="1.140625" style="129" customWidth="1"/>
    <col min="15654" max="15654" width="8" style="129" customWidth="1"/>
    <col min="15655" max="15659" width="1.140625" style="129" customWidth="1"/>
    <col min="15660" max="15660" width="3.140625" style="129" customWidth="1"/>
    <col min="15661" max="15661" width="2.5703125" style="129" customWidth="1"/>
    <col min="15662" max="15662" width="1.140625" style="129" customWidth="1"/>
    <col min="15663" max="15872" width="6.85546875" style="129" customWidth="1"/>
    <col min="15873" max="15873" width="1.140625" style="129" customWidth="1"/>
    <col min="15874" max="15874" width="3.42578125" style="129" customWidth="1"/>
    <col min="15875" max="15875" width="1.140625" style="129" customWidth="1"/>
    <col min="15876" max="15876" width="2.7109375" style="129" customWidth="1"/>
    <col min="15877" max="15877" width="1.85546875" style="129" customWidth="1"/>
    <col min="15878" max="15878" width="2.28515625" style="129" customWidth="1"/>
    <col min="15879" max="15880" width="1.140625" style="129" customWidth="1"/>
    <col min="15881" max="15881" width="2.28515625" style="129" customWidth="1"/>
    <col min="15882" max="15886" width="1.140625" style="129" customWidth="1"/>
    <col min="15887" max="15887" width="3" style="129" customWidth="1"/>
    <col min="15888" max="15888" width="1.5703125" style="129" customWidth="1"/>
    <col min="15889" max="15889" width="4.5703125" style="129" customWidth="1"/>
    <col min="15890" max="15891" width="1.140625" style="129" customWidth="1"/>
    <col min="15892" max="15893" width="2.28515625" style="129" customWidth="1"/>
    <col min="15894" max="15895" width="1.140625" style="129" customWidth="1"/>
    <col min="15896" max="15897" width="2.28515625" style="129" customWidth="1"/>
    <col min="15898" max="15898" width="8" style="129" customWidth="1"/>
    <col min="15899" max="15899" width="2" style="129" customWidth="1"/>
    <col min="15900" max="15901" width="4.5703125" style="129" customWidth="1"/>
    <col min="15902" max="15902" width="3.7109375" style="129" customWidth="1"/>
    <col min="15903" max="15903" width="2" style="129" customWidth="1"/>
    <col min="15904" max="15904" width="1.42578125" style="129" customWidth="1"/>
    <col min="15905" max="15905" width="1.140625" style="129" customWidth="1"/>
    <col min="15906" max="15906" width="2.7109375" style="129" customWidth="1"/>
    <col min="15907" max="15907" width="5.28515625" style="129" customWidth="1"/>
    <col min="15908" max="15909" width="1.140625" style="129" customWidth="1"/>
    <col min="15910" max="15910" width="8" style="129" customWidth="1"/>
    <col min="15911" max="15915" width="1.140625" style="129" customWidth="1"/>
    <col min="15916" max="15916" width="3.140625" style="129" customWidth="1"/>
    <col min="15917" max="15917" width="2.5703125" style="129" customWidth="1"/>
    <col min="15918" max="15918" width="1.140625" style="129" customWidth="1"/>
    <col min="15919" max="16128" width="6.85546875" style="129" customWidth="1"/>
    <col min="16129" max="16129" width="1.140625" style="129" customWidth="1"/>
    <col min="16130" max="16130" width="3.42578125" style="129" customWidth="1"/>
    <col min="16131" max="16131" width="1.140625" style="129" customWidth="1"/>
    <col min="16132" max="16132" width="2.7109375" style="129" customWidth="1"/>
    <col min="16133" max="16133" width="1.85546875" style="129" customWidth="1"/>
    <col min="16134" max="16134" width="2.28515625" style="129" customWidth="1"/>
    <col min="16135" max="16136" width="1.140625" style="129" customWidth="1"/>
    <col min="16137" max="16137" width="2.28515625" style="129" customWidth="1"/>
    <col min="16138" max="16142" width="1.140625" style="129" customWidth="1"/>
    <col min="16143" max="16143" width="3" style="129" customWidth="1"/>
    <col min="16144" max="16144" width="1.5703125" style="129" customWidth="1"/>
    <col min="16145" max="16145" width="4.5703125" style="129" customWidth="1"/>
    <col min="16146" max="16147" width="1.140625" style="129" customWidth="1"/>
    <col min="16148" max="16149" width="2.28515625" style="129" customWidth="1"/>
    <col min="16150" max="16151" width="1.140625" style="129" customWidth="1"/>
    <col min="16152" max="16153" width="2.28515625" style="129" customWidth="1"/>
    <col min="16154" max="16154" width="8" style="129" customWidth="1"/>
    <col min="16155" max="16155" width="2" style="129" customWidth="1"/>
    <col min="16156" max="16157" width="4.5703125" style="129" customWidth="1"/>
    <col min="16158" max="16158" width="3.7109375" style="129" customWidth="1"/>
    <col min="16159" max="16159" width="2" style="129" customWidth="1"/>
    <col min="16160" max="16160" width="1.42578125" style="129" customWidth="1"/>
    <col min="16161" max="16161" width="1.140625" style="129" customWidth="1"/>
    <col min="16162" max="16162" width="2.7109375" style="129" customWidth="1"/>
    <col min="16163" max="16163" width="5.28515625" style="129" customWidth="1"/>
    <col min="16164" max="16165" width="1.140625" style="129" customWidth="1"/>
    <col min="16166" max="16166" width="8" style="129" customWidth="1"/>
    <col min="16167" max="16171" width="1.140625" style="129" customWidth="1"/>
    <col min="16172" max="16172" width="3.140625" style="129" customWidth="1"/>
    <col min="16173" max="16173" width="2.5703125" style="129" customWidth="1"/>
    <col min="16174" max="16174" width="1.140625" style="129" customWidth="1"/>
    <col min="16175" max="16384" width="6.85546875" style="129" customWidth="1"/>
  </cols>
  <sheetData>
    <row r="1" spans="1:46" ht="6" customHeight="1" x14ac:dyDescent="0.25"/>
    <row r="2" spans="1:46" ht="13.5" customHeight="1" x14ac:dyDescent="0.25">
      <c r="C2" s="230" t="s">
        <v>244</v>
      </c>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row>
    <row r="3" spans="1:46" ht="6.75" customHeight="1" x14ac:dyDescent="0.25">
      <c r="C3" s="230" t="s">
        <v>420</v>
      </c>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0"/>
    </row>
    <row r="4" spans="1:46" ht="13.5" customHeight="1" x14ac:dyDescent="0.25">
      <c r="C4" s="230"/>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0"/>
      <c r="AK4" s="231" t="s">
        <v>274</v>
      </c>
      <c r="AL4" s="231"/>
      <c r="AN4" s="234">
        <v>1</v>
      </c>
      <c r="AO4" s="234"/>
      <c r="AP4" s="234"/>
      <c r="AR4" s="142" t="s">
        <v>246</v>
      </c>
      <c r="AS4" s="144">
        <v>3</v>
      </c>
    </row>
    <row r="5" spans="1:46" ht="13.5" customHeight="1" x14ac:dyDescent="0.25">
      <c r="C5" s="230" t="s">
        <v>421</v>
      </c>
      <c r="D5" s="230"/>
      <c r="E5" s="230"/>
      <c r="F5" s="230"/>
      <c r="G5" s="230"/>
      <c r="H5" s="230"/>
      <c r="I5" s="230"/>
      <c r="J5" s="230"/>
      <c r="K5" s="230"/>
      <c r="L5" s="230"/>
      <c r="M5" s="230"/>
      <c r="N5" s="230"/>
      <c r="O5" s="230"/>
      <c r="P5" s="230"/>
      <c r="Q5" s="230"/>
      <c r="R5" s="230"/>
      <c r="S5" s="230"/>
      <c r="T5" s="230"/>
      <c r="U5" s="230"/>
      <c r="V5" s="230"/>
      <c r="W5" s="230"/>
      <c r="X5" s="230"/>
      <c r="Y5" s="230"/>
      <c r="Z5" s="230"/>
      <c r="AA5" s="230"/>
      <c r="AB5" s="230"/>
      <c r="AC5" s="230"/>
      <c r="AD5" s="230"/>
      <c r="AE5" s="230"/>
      <c r="AF5" s="230"/>
      <c r="AG5" s="230"/>
      <c r="AH5" s="230"/>
      <c r="AI5" s="230"/>
      <c r="AK5" s="231" t="s">
        <v>248</v>
      </c>
      <c r="AL5" s="231"/>
      <c r="AN5" s="236">
        <v>44964</v>
      </c>
      <c r="AO5" s="236"/>
      <c r="AP5" s="236"/>
      <c r="AQ5" s="236"/>
      <c r="AR5" s="236"/>
      <c r="AS5" s="236"/>
      <c r="AT5" s="236"/>
    </row>
    <row r="6" spans="1:46" ht="6.75" customHeight="1" x14ac:dyDescent="0.25">
      <c r="C6" s="230"/>
      <c r="D6" s="230"/>
      <c r="E6" s="230"/>
      <c r="F6" s="230"/>
      <c r="G6" s="230"/>
      <c r="H6" s="230"/>
      <c r="I6" s="230"/>
      <c r="J6" s="230"/>
      <c r="K6" s="230"/>
      <c r="L6" s="230"/>
      <c r="M6" s="230"/>
      <c r="N6" s="230"/>
      <c r="O6" s="230"/>
      <c r="P6" s="230"/>
      <c r="Q6" s="230"/>
      <c r="R6" s="230"/>
      <c r="S6" s="230"/>
      <c r="T6" s="230"/>
      <c r="U6" s="230"/>
      <c r="V6" s="230"/>
      <c r="W6" s="230"/>
      <c r="X6" s="230"/>
      <c r="Y6" s="230"/>
      <c r="Z6" s="230"/>
      <c r="AA6" s="230"/>
      <c r="AB6" s="230"/>
      <c r="AC6" s="230"/>
      <c r="AD6" s="230"/>
      <c r="AE6" s="230"/>
      <c r="AF6" s="230"/>
      <c r="AG6" s="230"/>
      <c r="AH6" s="230"/>
      <c r="AI6" s="230"/>
      <c r="AK6" s="231" t="s">
        <v>250</v>
      </c>
      <c r="AL6" s="231"/>
      <c r="AN6" s="232">
        <v>0.47619212962962965</v>
      </c>
      <c r="AO6" s="232"/>
      <c r="AP6" s="232"/>
      <c r="AQ6" s="232"/>
      <c r="AR6" s="232"/>
      <c r="AS6" s="232"/>
      <c r="AT6" s="232"/>
    </row>
    <row r="7" spans="1:46" ht="6.75" customHeight="1" x14ac:dyDescent="0.25">
      <c r="C7" s="227" t="s">
        <v>251</v>
      </c>
      <c r="D7" s="227"/>
      <c r="E7" s="227"/>
      <c r="F7" s="227"/>
      <c r="G7" s="227"/>
      <c r="H7" s="227"/>
      <c r="I7" s="227"/>
      <c r="J7" s="227"/>
      <c r="K7" s="227"/>
      <c r="L7" s="227"/>
      <c r="M7" s="227"/>
      <c r="N7" s="227"/>
      <c r="O7" s="227"/>
      <c r="P7" s="227"/>
      <c r="Q7" s="227"/>
      <c r="R7" s="227"/>
      <c r="S7" s="227"/>
      <c r="T7" s="227"/>
      <c r="U7" s="227"/>
      <c r="V7" s="227"/>
      <c r="W7" s="227"/>
      <c r="X7" s="227"/>
      <c r="Y7" s="227"/>
      <c r="Z7" s="227"/>
      <c r="AA7" s="227"/>
      <c r="AB7" s="227"/>
      <c r="AC7" s="227"/>
      <c r="AD7" s="227"/>
      <c r="AE7" s="227"/>
      <c r="AF7" s="227"/>
      <c r="AG7" s="227"/>
      <c r="AH7" s="227"/>
      <c r="AI7" s="227"/>
      <c r="AK7" s="231"/>
      <c r="AL7" s="231"/>
      <c r="AN7" s="232"/>
      <c r="AO7" s="232"/>
      <c r="AP7" s="232"/>
      <c r="AQ7" s="232"/>
      <c r="AR7" s="232"/>
      <c r="AS7" s="232"/>
      <c r="AT7" s="232"/>
    </row>
    <row r="8" spans="1:46" ht="6.75" customHeight="1" x14ac:dyDescent="0.25">
      <c r="C8" s="227"/>
      <c r="D8" s="227"/>
      <c r="E8" s="227"/>
      <c r="F8" s="227"/>
      <c r="G8" s="227"/>
      <c r="H8" s="227"/>
      <c r="I8" s="227"/>
      <c r="J8" s="227"/>
      <c r="K8" s="227"/>
      <c r="L8" s="227"/>
      <c r="M8" s="227"/>
      <c r="N8" s="227"/>
      <c r="O8" s="227"/>
      <c r="P8" s="227"/>
      <c r="Q8" s="227"/>
      <c r="R8" s="227"/>
      <c r="S8" s="227"/>
      <c r="T8" s="227"/>
      <c r="U8" s="227"/>
      <c r="V8" s="227"/>
      <c r="W8" s="227"/>
      <c r="X8" s="227"/>
      <c r="Y8" s="227"/>
      <c r="Z8" s="227"/>
      <c r="AA8" s="227"/>
      <c r="AB8" s="227"/>
      <c r="AC8" s="227"/>
      <c r="AD8" s="227"/>
      <c r="AE8" s="227"/>
      <c r="AF8" s="227"/>
      <c r="AG8" s="227"/>
      <c r="AH8" s="227"/>
      <c r="AI8" s="227"/>
      <c r="AK8" s="231" t="s">
        <v>252</v>
      </c>
      <c r="AL8" s="231"/>
      <c r="AN8" s="233" t="s">
        <v>422</v>
      </c>
      <c r="AO8" s="233"/>
      <c r="AP8" s="233"/>
      <c r="AQ8" s="233"/>
      <c r="AR8" s="233"/>
      <c r="AS8" s="233"/>
      <c r="AT8" s="233"/>
    </row>
    <row r="9" spans="1:46" ht="6.75" customHeight="1" x14ac:dyDescent="0.25">
      <c r="C9" s="227" t="s">
        <v>423</v>
      </c>
      <c r="D9" s="227"/>
      <c r="E9" s="227"/>
      <c r="F9" s="227"/>
      <c r="G9" s="227"/>
      <c r="H9" s="227"/>
      <c r="I9" s="227"/>
      <c r="J9" s="227"/>
      <c r="K9" s="227"/>
      <c r="L9" s="227"/>
      <c r="M9" s="227"/>
      <c r="N9" s="227"/>
      <c r="O9" s="227"/>
      <c r="P9" s="227"/>
      <c r="Q9" s="227"/>
      <c r="R9" s="227"/>
      <c r="S9" s="227"/>
      <c r="T9" s="227"/>
      <c r="U9" s="227"/>
      <c r="V9" s="227"/>
      <c r="W9" s="227"/>
      <c r="X9" s="227"/>
      <c r="Y9" s="227"/>
      <c r="Z9" s="227"/>
      <c r="AA9" s="227"/>
      <c r="AB9" s="227"/>
      <c r="AC9" s="227"/>
      <c r="AD9" s="227"/>
      <c r="AE9" s="227"/>
      <c r="AF9" s="227"/>
      <c r="AG9" s="227"/>
      <c r="AH9" s="227"/>
      <c r="AI9" s="227"/>
      <c r="AK9" s="231"/>
      <c r="AL9" s="231"/>
      <c r="AN9" s="233"/>
      <c r="AO9" s="233"/>
      <c r="AP9" s="233"/>
      <c r="AQ9" s="233"/>
      <c r="AR9" s="233"/>
      <c r="AS9" s="233"/>
      <c r="AT9" s="233"/>
    </row>
    <row r="10" spans="1:46" ht="6" customHeight="1" x14ac:dyDescent="0.25">
      <c r="C10" s="227"/>
      <c r="D10" s="227"/>
      <c r="E10" s="227"/>
      <c r="F10" s="227"/>
      <c r="G10" s="227"/>
      <c r="H10" s="227"/>
      <c r="I10" s="227"/>
      <c r="J10" s="227"/>
      <c r="K10" s="227"/>
      <c r="L10" s="227"/>
      <c r="M10" s="227"/>
      <c r="N10" s="227"/>
      <c r="O10" s="227"/>
      <c r="P10" s="227"/>
      <c r="Q10" s="227"/>
      <c r="R10" s="227"/>
      <c r="S10" s="227"/>
      <c r="T10" s="227"/>
      <c r="U10" s="227"/>
      <c r="V10" s="227"/>
      <c r="W10" s="227"/>
      <c r="X10" s="227"/>
      <c r="Y10" s="227"/>
      <c r="Z10" s="227"/>
      <c r="AA10" s="227"/>
      <c r="AB10" s="227"/>
      <c r="AC10" s="227"/>
      <c r="AD10" s="227"/>
      <c r="AE10" s="227"/>
      <c r="AF10" s="227"/>
      <c r="AG10" s="227"/>
      <c r="AH10" s="227"/>
      <c r="AI10" s="227"/>
    </row>
    <row r="11" spans="1:46" ht="6.75" customHeight="1" x14ac:dyDescent="0.25"/>
    <row r="12" spans="1:46" x14ac:dyDescent="0.25">
      <c r="C12" s="227" t="s">
        <v>852</v>
      </c>
      <c r="D12" s="227"/>
      <c r="E12" s="227"/>
      <c r="F12" s="227"/>
      <c r="G12" s="227"/>
      <c r="H12" s="227"/>
      <c r="I12" s="227"/>
      <c r="J12" s="227"/>
      <c r="K12" s="227"/>
      <c r="L12" s="227"/>
      <c r="M12" s="227"/>
      <c r="N12" s="227"/>
      <c r="O12" s="227"/>
      <c r="P12" s="227"/>
      <c r="Q12" s="227"/>
      <c r="R12" s="227"/>
      <c r="S12" s="227"/>
      <c r="T12" s="227"/>
      <c r="U12" s="227"/>
      <c r="V12" s="227"/>
      <c r="W12" s="227"/>
      <c r="X12" s="227"/>
      <c r="Y12" s="227"/>
      <c r="Z12" s="227"/>
      <c r="AA12" s="227"/>
      <c r="AB12" s="227"/>
      <c r="AC12" s="227"/>
      <c r="AD12" s="227"/>
      <c r="AE12" s="227"/>
      <c r="AF12" s="227"/>
      <c r="AG12" s="227"/>
      <c r="AH12" s="227"/>
      <c r="AI12" s="227"/>
    </row>
    <row r="13" spans="1:46" ht="6.75" customHeight="1" x14ac:dyDescent="0.25"/>
    <row r="14" spans="1:46" ht="13.5" customHeight="1" x14ac:dyDescent="0.25">
      <c r="A14" s="260" t="s">
        <v>255</v>
      </c>
      <c r="B14" s="260"/>
      <c r="C14" s="260"/>
      <c r="D14" s="260"/>
      <c r="E14" s="260"/>
      <c r="F14" s="261" t="s">
        <v>856</v>
      </c>
      <c r="G14" s="261"/>
      <c r="H14" s="261"/>
      <c r="I14" s="261"/>
      <c r="J14" s="261"/>
      <c r="K14" s="261"/>
      <c r="L14" s="261"/>
    </row>
    <row r="15" spans="1:46" ht="6" customHeight="1" x14ac:dyDescent="0.25"/>
    <row r="16" spans="1:46" ht="13.5" customHeight="1" x14ac:dyDescent="0.25">
      <c r="A16" s="231" t="s">
        <v>424</v>
      </c>
      <c r="B16" s="231"/>
      <c r="C16" s="231"/>
      <c r="D16" s="231"/>
      <c r="F16" s="233" t="s">
        <v>425</v>
      </c>
      <c r="G16" s="233"/>
      <c r="H16" s="233"/>
      <c r="I16" s="233"/>
      <c r="J16" s="233"/>
      <c r="K16" s="233"/>
      <c r="L16" s="233"/>
      <c r="M16" s="233"/>
      <c r="N16" s="233"/>
      <c r="O16" s="233"/>
      <c r="P16" s="233"/>
      <c r="Q16" s="233"/>
      <c r="R16" s="233"/>
      <c r="T16" s="233" t="s">
        <v>268</v>
      </c>
      <c r="U16" s="233"/>
      <c r="V16" s="233"/>
      <c r="W16" s="233"/>
      <c r="X16" s="233"/>
      <c r="Y16" s="233"/>
      <c r="Z16" s="233"/>
      <c r="AA16" s="233"/>
      <c r="AB16" s="233"/>
      <c r="AC16" s="233"/>
      <c r="AD16" s="233"/>
      <c r="AE16" s="233"/>
      <c r="AF16" s="233"/>
      <c r="AG16" s="233"/>
      <c r="AH16" s="233"/>
      <c r="AI16" s="233"/>
      <c r="AJ16" s="233"/>
      <c r="AK16" s="233"/>
      <c r="AL16" s="233"/>
      <c r="AM16" s="233"/>
      <c r="AN16" s="233"/>
      <c r="AO16" s="233"/>
      <c r="AP16" s="233"/>
      <c r="AQ16" s="233"/>
      <c r="AR16" s="233"/>
      <c r="AS16" s="233"/>
      <c r="AT16" s="233"/>
    </row>
    <row r="17" spans="2:46" ht="6" customHeight="1" x14ac:dyDescent="0.25"/>
    <row r="18" spans="2:46" ht="13.5" customHeight="1" x14ac:dyDescent="0.25">
      <c r="B18" s="152" t="s">
        <v>426</v>
      </c>
      <c r="D18" s="152" t="s">
        <v>427</v>
      </c>
      <c r="E18" s="259" t="s">
        <v>428</v>
      </c>
      <c r="F18" s="259"/>
      <c r="H18" s="260" t="s">
        <v>429</v>
      </c>
      <c r="I18" s="260"/>
      <c r="K18" s="260" t="s">
        <v>430</v>
      </c>
      <c r="L18" s="260"/>
      <c r="M18" s="260"/>
      <c r="O18" s="150" t="s">
        <v>431</v>
      </c>
      <c r="Q18" s="150" t="s">
        <v>432</v>
      </c>
      <c r="S18" s="260" t="s">
        <v>260</v>
      </c>
      <c r="T18" s="260"/>
      <c r="Y18" s="260" t="s">
        <v>262</v>
      </c>
      <c r="Z18" s="260"/>
      <c r="AE18" s="258" t="s">
        <v>433</v>
      </c>
      <c r="AF18" s="258"/>
      <c r="AG18" s="258"/>
      <c r="AH18" s="258"/>
      <c r="AI18" s="258"/>
      <c r="AJ18" s="258"/>
      <c r="AK18" s="258" t="s">
        <v>263</v>
      </c>
      <c r="AL18" s="258"/>
      <c r="AM18" s="258"/>
      <c r="AN18" s="258"/>
      <c r="AO18" s="258"/>
      <c r="AP18" s="258" t="s">
        <v>434</v>
      </c>
      <c r="AQ18" s="258"/>
      <c r="AR18" s="258"/>
      <c r="AS18" s="258"/>
      <c r="AT18" s="258"/>
    </row>
    <row r="19" spans="2:46" ht="6" customHeight="1" x14ac:dyDescent="0.25"/>
    <row r="20" spans="2:46" x14ac:dyDescent="0.25">
      <c r="B20" s="151" t="s">
        <v>435</v>
      </c>
      <c r="D20" s="257" t="s">
        <v>436</v>
      </c>
      <c r="E20" s="257"/>
      <c r="F20" s="257"/>
      <c r="G20" s="257"/>
      <c r="H20" s="257"/>
      <c r="I20" s="257"/>
      <c r="J20" s="257"/>
      <c r="K20" s="257"/>
      <c r="L20" s="257"/>
      <c r="M20" s="257"/>
      <c r="N20" s="257"/>
      <c r="O20" s="257"/>
      <c r="P20" s="257"/>
      <c r="Q20" s="257"/>
      <c r="R20" s="257"/>
      <c r="S20" s="257"/>
      <c r="T20" s="257"/>
      <c r="U20" s="257"/>
      <c r="V20" s="257"/>
      <c r="W20" s="257"/>
      <c r="X20" s="257"/>
      <c r="Y20" s="257"/>
      <c r="Z20" s="257"/>
      <c r="AA20" s="257"/>
    </row>
    <row r="21" spans="2:46" x14ac:dyDescent="0.25">
      <c r="D21" s="151" t="s">
        <v>437</v>
      </c>
      <c r="F21" s="257" t="s">
        <v>438</v>
      </c>
      <c r="G21" s="257"/>
      <c r="H21" s="257"/>
      <c r="I21" s="257"/>
      <c r="J21" s="257"/>
      <c r="K21" s="257"/>
      <c r="L21" s="257"/>
      <c r="M21" s="257"/>
      <c r="N21" s="257"/>
      <c r="O21" s="257"/>
      <c r="P21" s="257"/>
      <c r="Q21" s="257"/>
      <c r="R21" s="257"/>
      <c r="S21" s="257"/>
      <c r="T21" s="257"/>
      <c r="U21" s="257"/>
      <c r="V21" s="257"/>
      <c r="W21" s="257"/>
      <c r="X21" s="257"/>
      <c r="Y21" s="257"/>
      <c r="Z21" s="257"/>
      <c r="AA21" s="257"/>
      <c r="AB21" s="257"/>
    </row>
    <row r="22" spans="2:46" x14ac:dyDescent="0.25">
      <c r="E22" s="257" t="s">
        <v>439</v>
      </c>
      <c r="F22" s="257"/>
      <c r="I22" s="257" t="s">
        <v>440</v>
      </c>
      <c r="J22" s="257"/>
      <c r="K22" s="257"/>
      <c r="L22" s="257"/>
      <c r="M22" s="257"/>
      <c r="N22" s="257"/>
      <c r="O22" s="257"/>
      <c r="P22" s="257"/>
      <c r="Q22" s="257"/>
      <c r="R22" s="257"/>
      <c r="S22" s="257"/>
      <c r="T22" s="257"/>
      <c r="U22" s="257"/>
      <c r="V22" s="257"/>
      <c r="W22" s="257"/>
      <c r="X22" s="257"/>
      <c r="Y22" s="257"/>
      <c r="Z22" s="257"/>
      <c r="AA22" s="257"/>
      <c r="AB22" s="257"/>
      <c r="AC22" s="257"/>
    </row>
    <row r="23" spans="2:46" x14ac:dyDescent="0.25">
      <c r="H23" s="257" t="s">
        <v>441</v>
      </c>
      <c r="I23" s="257"/>
      <c r="L23" s="257" t="s">
        <v>439</v>
      </c>
      <c r="M23" s="257"/>
      <c r="N23" s="257"/>
      <c r="P23" s="257" t="s">
        <v>442</v>
      </c>
      <c r="Q23" s="257"/>
      <c r="R23" s="257"/>
      <c r="S23" s="257"/>
      <c r="T23" s="257"/>
      <c r="U23" s="257"/>
      <c r="V23" s="257"/>
      <c r="W23" s="257"/>
      <c r="X23" s="257"/>
      <c r="Y23" s="257"/>
      <c r="Z23" s="257"/>
      <c r="AA23" s="257"/>
      <c r="AB23" s="257"/>
      <c r="AC23" s="257"/>
      <c r="AD23" s="257"/>
      <c r="AE23" s="257"/>
      <c r="AF23" s="257"/>
      <c r="AG23" s="257"/>
      <c r="AH23" s="257"/>
    </row>
    <row r="24" spans="2:46" x14ac:dyDescent="0.25">
      <c r="I24" s="257" t="s">
        <v>439</v>
      </c>
      <c r="J24" s="257"/>
      <c r="M24" s="257" t="s">
        <v>443</v>
      </c>
      <c r="N24" s="257"/>
      <c r="O24" s="257"/>
      <c r="P24" s="257"/>
      <c r="Q24" s="257"/>
      <c r="R24" s="257"/>
      <c r="S24" s="257"/>
      <c r="T24" s="257"/>
      <c r="U24" s="257"/>
      <c r="V24" s="257"/>
      <c r="W24" s="257"/>
      <c r="X24" s="257"/>
      <c r="Y24" s="257"/>
      <c r="Z24" s="257"/>
      <c r="AA24" s="257"/>
      <c r="AB24" s="257"/>
      <c r="AC24" s="257"/>
      <c r="AD24" s="257"/>
      <c r="AE24" s="257"/>
      <c r="AH24" s="253">
        <v>6901697</v>
      </c>
      <c r="AI24" s="253"/>
      <c r="AJ24" s="253"/>
      <c r="AL24" s="253">
        <v>0</v>
      </c>
      <c r="AM24" s="253"/>
      <c r="AO24" s="253">
        <v>6901697</v>
      </c>
      <c r="AP24" s="253"/>
      <c r="AQ24" s="253"/>
      <c r="AR24" s="253"/>
      <c r="AS24" s="253"/>
    </row>
    <row r="25" spans="2:46" x14ac:dyDescent="0.25">
      <c r="I25" s="257" t="s">
        <v>444</v>
      </c>
      <c r="J25" s="257"/>
      <c r="M25" s="257" t="s">
        <v>445</v>
      </c>
      <c r="N25" s="257"/>
      <c r="O25" s="257"/>
      <c r="P25" s="257"/>
      <c r="Q25" s="257"/>
      <c r="R25" s="257"/>
      <c r="S25" s="257"/>
      <c r="T25" s="257"/>
      <c r="U25" s="257"/>
      <c r="V25" s="257"/>
      <c r="W25" s="257"/>
      <c r="X25" s="257"/>
      <c r="Y25" s="257"/>
      <c r="Z25" s="257"/>
      <c r="AA25" s="257"/>
      <c r="AB25" s="257"/>
      <c r="AC25" s="257"/>
      <c r="AD25" s="257"/>
      <c r="AE25" s="257"/>
      <c r="AH25" s="253">
        <v>2135473</v>
      </c>
      <c r="AI25" s="253"/>
      <c r="AJ25" s="253"/>
      <c r="AL25" s="253">
        <v>0</v>
      </c>
      <c r="AM25" s="253"/>
      <c r="AO25" s="253">
        <v>2135473</v>
      </c>
      <c r="AP25" s="253"/>
      <c r="AQ25" s="253"/>
      <c r="AR25" s="253"/>
      <c r="AS25" s="253"/>
    </row>
    <row r="26" spans="2:46" ht="1.5" customHeight="1" x14ac:dyDescent="0.25"/>
    <row r="27" spans="2:46" ht="8.25" customHeight="1" x14ac:dyDescent="0.25">
      <c r="O27" s="153" t="s">
        <v>448</v>
      </c>
      <c r="Q27" s="153" t="s">
        <v>447</v>
      </c>
      <c r="S27" s="254">
        <v>11</v>
      </c>
      <c r="T27" s="254"/>
      <c r="V27" s="255" t="s">
        <v>296</v>
      </c>
      <c r="W27" s="255"/>
      <c r="X27" s="255"/>
      <c r="Y27" s="255"/>
      <c r="Z27" s="255"/>
      <c r="AA27" s="255"/>
      <c r="AB27" s="255"/>
      <c r="AC27" s="255"/>
      <c r="AD27" s="255"/>
      <c r="AE27" s="255"/>
      <c r="AF27" s="255"/>
      <c r="AH27" s="256">
        <v>470400</v>
      </c>
      <c r="AI27" s="256"/>
      <c r="AJ27" s="256"/>
      <c r="AL27" s="256">
        <v>0</v>
      </c>
      <c r="AM27" s="256"/>
      <c r="AO27" s="256">
        <v>470400</v>
      </c>
      <c r="AP27" s="256"/>
      <c r="AQ27" s="256"/>
      <c r="AR27" s="256"/>
      <c r="AS27" s="256"/>
    </row>
    <row r="28" spans="2:46" ht="8.25" customHeight="1" x14ac:dyDescent="0.25">
      <c r="O28" s="153" t="s">
        <v>451</v>
      </c>
      <c r="Q28" s="153" t="s">
        <v>447</v>
      </c>
      <c r="S28" s="254">
        <v>11</v>
      </c>
      <c r="T28" s="254"/>
      <c r="V28" s="255" t="s">
        <v>294</v>
      </c>
      <c r="W28" s="255"/>
      <c r="X28" s="255"/>
      <c r="Y28" s="255"/>
      <c r="Z28" s="255"/>
      <c r="AA28" s="255"/>
      <c r="AB28" s="255"/>
      <c r="AC28" s="255"/>
      <c r="AD28" s="255"/>
      <c r="AE28" s="255"/>
      <c r="AF28" s="255"/>
      <c r="AH28" s="256">
        <v>746652</v>
      </c>
      <c r="AI28" s="256"/>
      <c r="AJ28" s="256"/>
      <c r="AL28" s="256">
        <v>0</v>
      </c>
      <c r="AM28" s="256"/>
      <c r="AO28" s="256">
        <v>746652</v>
      </c>
      <c r="AP28" s="256"/>
      <c r="AQ28" s="256"/>
      <c r="AR28" s="256"/>
      <c r="AS28" s="256"/>
    </row>
    <row r="29" spans="2:46" ht="8.25" customHeight="1" x14ac:dyDescent="0.25">
      <c r="O29" s="153" t="s">
        <v>449</v>
      </c>
      <c r="Q29" s="153" t="s">
        <v>447</v>
      </c>
      <c r="S29" s="254">
        <v>11</v>
      </c>
      <c r="T29" s="254"/>
      <c r="V29" s="255" t="s">
        <v>298</v>
      </c>
      <c r="W29" s="255"/>
      <c r="X29" s="255"/>
      <c r="Y29" s="255"/>
      <c r="Z29" s="255"/>
      <c r="AA29" s="255"/>
      <c r="AB29" s="255"/>
      <c r="AC29" s="255"/>
      <c r="AD29" s="255"/>
      <c r="AE29" s="255"/>
      <c r="AF29" s="255"/>
      <c r="AH29" s="256">
        <v>26400</v>
      </c>
      <c r="AI29" s="256"/>
      <c r="AJ29" s="256"/>
      <c r="AL29" s="256">
        <v>0</v>
      </c>
      <c r="AM29" s="256"/>
      <c r="AO29" s="256">
        <v>26400</v>
      </c>
      <c r="AP29" s="256"/>
      <c r="AQ29" s="256"/>
      <c r="AR29" s="256"/>
      <c r="AS29" s="256"/>
    </row>
    <row r="30" spans="2:46" ht="8.25" customHeight="1" x14ac:dyDescent="0.25">
      <c r="O30" s="153" t="s">
        <v>450</v>
      </c>
      <c r="Q30" s="153" t="s">
        <v>447</v>
      </c>
      <c r="S30" s="254">
        <v>11</v>
      </c>
      <c r="T30" s="254"/>
      <c r="V30" s="255" t="s">
        <v>302</v>
      </c>
      <c r="W30" s="255"/>
      <c r="X30" s="255"/>
      <c r="Y30" s="255"/>
      <c r="Z30" s="255"/>
      <c r="AA30" s="255"/>
      <c r="AB30" s="255"/>
      <c r="AC30" s="255"/>
      <c r="AD30" s="255"/>
      <c r="AE30" s="255"/>
      <c r="AF30" s="255"/>
      <c r="AH30" s="256">
        <v>802021</v>
      </c>
      <c r="AI30" s="256"/>
      <c r="AJ30" s="256"/>
      <c r="AL30" s="256">
        <v>0</v>
      </c>
      <c r="AM30" s="256"/>
      <c r="AO30" s="256">
        <v>802021</v>
      </c>
      <c r="AP30" s="256"/>
      <c r="AQ30" s="256"/>
      <c r="AR30" s="256"/>
      <c r="AS30" s="256"/>
    </row>
    <row r="31" spans="2:46" ht="8.25" customHeight="1" x14ac:dyDescent="0.25">
      <c r="O31" s="153" t="s">
        <v>446</v>
      </c>
      <c r="Q31" s="153" t="s">
        <v>447</v>
      </c>
      <c r="S31" s="254">
        <v>11</v>
      </c>
      <c r="T31" s="254"/>
      <c r="V31" s="255" t="s">
        <v>300</v>
      </c>
      <c r="W31" s="255"/>
      <c r="X31" s="255"/>
      <c r="Y31" s="255"/>
      <c r="Z31" s="255"/>
      <c r="AA31" s="255"/>
      <c r="AB31" s="255"/>
      <c r="AC31" s="255"/>
      <c r="AD31" s="255"/>
      <c r="AE31" s="255"/>
      <c r="AF31" s="255"/>
      <c r="AH31" s="256">
        <v>90000</v>
      </c>
      <c r="AI31" s="256"/>
      <c r="AJ31" s="256"/>
      <c r="AL31" s="256">
        <v>0</v>
      </c>
      <c r="AM31" s="256"/>
      <c r="AO31" s="256">
        <v>90000</v>
      </c>
      <c r="AP31" s="256"/>
      <c r="AQ31" s="256"/>
      <c r="AR31" s="256"/>
      <c r="AS31" s="256"/>
    </row>
    <row r="32" spans="2:46" x14ac:dyDescent="0.25">
      <c r="K32" s="217" t="s">
        <v>452</v>
      </c>
      <c r="L32" s="217"/>
      <c r="M32" s="217"/>
      <c r="N32" s="217"/>
      <c r="O32" s="217"/>
      <c r="P32" s="217"/>
      <c r="Q32" s="217"/>
      <c r="R32" s="217"/>
      <c r="S32" s="217"/>
      <c r="T32" s="217"/>
      <c r="U32" s="217"/>
      <c r="V32" s="217"/>
      <c r="X32" s="220">
        <v>11</v>
      </c>
      <c r="Y32" s="220"/>
      <c r="AH32" s="253">
        <v>2135473</v>
      </c>
      <c r="AI32" s="253"/>
      <c r="AJ32" s="253"/>
      <c r="AL32" s="253">
        <v>0</v>
      </c>
      <c r="AM32" s="253"/>
      <c r="AO32" s="253">
        <v>2135473</v>
      </c>
      <c r="AP32" s="253"/>
      <c r="AQ32" s="253"/>
      <c r="AR32" s="253"/>
      <c r="AS32" s="253"/>
    </row>
    <row r="33" spans="9:45" ht="0.75" customHeight="1" x14ac:dyDescent="0.25"/>
    <row r="34" spans="9:45" x14ac:dyDescent="0.25">
      <c r="I34" s="257" t="s">
        <v>453</v>
      </c>
      <c r="J34" s="257"/>
      <c r="M34" s="257" t="s">
        <v>454</v>
      </c>
      <c r="N34" s="257"/>
      <c r="O34" s="257"/>
      <c r="P34" s="257"/>
      <c r="Q34" s="257"/>
      <c r="R34" s="257"/>
      <c r="S34" s="257"/>
      <c r="T34" s="257"/>
      <c r="U34" s="257"/>
      <c r="V34" s="257"/>
      <c r="W34" s="257"/>
      <c r="X34" s="257"/>
      <c r="Y34" s="257"/>
      <c r="Z34" s="257"/>
      <c r="AA34" s="257"/>
      <c r="AB34" s="257"/>
      <c r="AC34" s="257"/>
      <c r="AD34" s="257"/>
      <c r="AE34" s="257"/>
      <c r="AH34" s="253">
        <v>4437600</v>
      </c>
      <c r="AI34" s="253"/>
      <c r="AJ34" s="253"/>
      <c r="AL34" s="253">
        <v>0</v>
      </c>
      <c r="AM34" s="253"/>
      <c r="AO34" s="253">
        <v>4437600</v>
      </c>
      <c r="AP34" s="253"/>
      <c r="AQ34" s="253"/>
      <c r="AR34" s="253"/>
      <c r="AS34" s="253"/>
    </row>
    <row r="35" spans="9:45" ht="1.5" customHeight="1" x14ac:dyDescent="0.25"/>
    <row r="36" spans="9:45" ht="8.25" customHeight="1" x14ac:dyDescent="0.25">
      <c r="O36" s="153" t="s">
        <v>455</v>
      </c>
      <c r="Q36" s="153" t="s">
        <v>447</v>
      </c>
      <c r="S36" s="254">
        <v>11</v>
      </c>
      <c r="T36" s="254"/>
      <c r="V36" s="255" t="s">
        <v>304</v>
      </c>
      <c r="W36" s="255"/>
      <c r="X36" s="255"/>
      <c r="Y36" s="255"/>
      <c r="Z36" s="255"/>
      <c r="AA36" s="255"/>
      <c r="AB36" s="255"/>
      <c r="AC36" s="255"/>
      <c r="AD36" s="255"/>
      <c r="AE36" s="255"/>
      <c r="AF36" s="255"/>
      <c r="AH36" s="256">
        <v>4437600</v>
      </c>
      <c r="AI36" s="256"/>
      <c r="AJ36" s="256"/>
      <c r="AL36" s="256">
        <v>0</v>
      </c>
      <c r="AM36" s="256"/>
      <c r="AO36" s="256">
        <v>4437600</v>
      </c>
      <c r="AP36" s="256"/>
      <c r="AQ36" s="256"/>
      <c r="AR36" s="256"/>
      <c r="AS36" s="256"/>
    </row>
    <row r="37" spans="9:45" x14ac:dyDescent="0.25">
      <c r="K37" s="217" t="s">
        <v>452</v>
      </c>
      <c r="L37" s="217"/>
      <c r="M37" s="217"/>
      <c r="N37" s="217"/>
      <c r="O37" s="217"/>
      <c r="P37" s="217"/>
      <c r="Q37" s="217"/>
      <c r="R37" s="217"/>
      <c r="S37" s="217"/>
      <c r="T37" s="217"/>
      <c r="U37" s="217"/>
      <c r="V37" s="217"/>
      <c r="X37" s="220">
        <v>11</v>
      </c>
      <c r="Y37" s="220"/>
      <c r="AH37" s="253">
        <v>4437600</v>
      </c>
      <c r="AI37" s="253"/>
      <c r="AJ37" s="253"/>
      <c r="AL37" s="253">
        <v>0</v>
      </c>
      <c r="AM37" s="253"/>
      <c r="AO37" s="253">
        <v>4437600</v>
      </c>
      <c r="AP37" s="253"/>
      <c r="AQ37" s="253"/>
      <c r="AR37" s="253"/>
      <c r="AS37" s="253"/>
    </row>
    <row r="38" spans="9:45" ht="0.75" customHeight="1" x14ac:dyDescent="0.25"/>
    <row r="39" spans="9:45" x14ac:dyDescent="0.25">
      <c r="I39" s="257" t="s">
        <v>456</v>
      </c>
      <c r="J39" s="257"/>
      <c r="M39" s="257" t="s">
        <v>457</v>
      </c>
      <c r="N39" s="257"/>
      <c r="O39" s="257"/>
      <c r="P39" s="257"/>
      <c r="Q39" s="257"/>
      <c r="R39" s="257"/>
      <c r="S39" s="257"/>
      <c r="T39" s="257"/>
      <c r="U39" s="257"/>
      <c r="V39" s="257"/>
      <c r="W39" s="257"/>
      <c r="X39" s="257"/>
      <c r="Y39" s="257"/>
      <c r="Z39" s="257"/>
      <c r="AA39" s="257"/>
      <c r="AB39" s="257"/>
      <c r="AC39" s="257"/>
      <c r="AD39" s="257"/>
      <c r="AE39" s="257"/>
      <c r="AH39" s="253">
        <v>328624</v>
      </c>
      <c r="AI39" s="253"/>
      <c r="AJ39" s="253"/>
      <c r="AL39" s="253">
        <v>0</v>
      </c>
      <c r="AM39" s="253"/>
      <c r="AO39" s="253">
        <v>328624</v>
      </c>
      <c r="AP39" s="253"/>
      <c r="AQ39" s="253"/>
      <c r="AR39" s="253"/>
      <c r="AS39" s="253"/>
    </row>
    <row r="40" spans="9:45" ht="1.5" customHeight="1" x14ac:dyDescent="0.25"/>
    <row r="41" spans="9:45" ht="8.25" customHeight="1" x14ac:dyDescent="0.25">
      <c r="O41" s="153" t="s">
        <v>458</v>
      </c>
      <c r="Q41" s="153" t="s">
        <v>447</v>
      </c>
      <c r="S41" s="254">
        <v>11</v>
      </c>
      <c r="T41" s="254"/>
      <c r="V41" s="255" t="s">
        <v>310</v>
      </c>
      <c r="W41" s="255"/>
      <c r="X41" s="255"/>
      <c r="Y41" s="255"/>
      <c r="Z41" s="255"/>
      <c r="AA41" s="255"/>
      <c r="AB41" s="255"/>
      <c r="AC41" s="255"/>
      <c r="AD41" s="255"/>
      <c r="AE41" s="255"/>
      <c r="AF41" s="255"/>
      <c r="AH41" s="256">
        <v>2600</v>
      </c>
      <c r="AI41" s="256"/>
      <c r="AJ41" s="256"/>
      <c r="AL41" s="256">
        <v>0</v>
      </c>
      <c r="AM41" s="256"/>
      <c r="AO41" s="256">
        <v>2600</v>
      </c>
      <c r="AP41" s="256"/>
      <c r="AQ41" s="256"/>
      <c r="AR41" s="256"/>
      <c r="AS41" s="256"/>
    </row>
    <row r="42" spans="9:45" ht="8.25" customHeight="1" x14ac:dyDescent="0.25">
      <c r="O42" s="153" t="s">
        <v>460</v>
      </c>
      <c r="Q42" s="153" t="s">
        <v>447</v>
      </c>
      <c r="S42" s="254">
        <v>11</v>
      </c>
      <c r="T42" s="254"/>
      <c r="V42" s="255" t="s">
        <v>306</v>
      </c>
      <c r="W42" s="255"/>
      <c r="X42" s="255"/>
      <c r="Y42" s="255"/>
      <c r="Z42" s="255"/>
      <c r="AA42" s="255"/>
      <c r="AB42" s="255"/>
      <c r="AC42" s="255"/>
      <c r="AD42" s="255"/>
      <c r="AE42" s="255"/>
      <c r="AF42" s="255"/>
      <c r="AH42" s="256">
        <v>163012</v>
      </c>
      <c r="AI42" s="256"/>
      <c r="AJ42" s="256"/>
      <c r="AL42" s="256">
        <v>0</v>
      </c>
      <c r="AM42" s="256"/>
      <c r="AO42" s="256">
        <v>163012</v>
      </c>
      <c r="AP42" s="256"/>
      <c r="AQ42" s="256"/>
      <c r="AR42" s="256"/>
      <c r="AS42" s="256"/>
    </row>
    <row r="43" spans="9:45" ht="8.25" customHeight="1" x14ac:dyDescent="0.25">
      <c r="O43" s="153" t="s">
        <v>459</v>
      </c>
      <c r="Q43" s="153" t="s">
        <v>447</v>
      </c>
      <c r="S43" s="254">
        <v>11</v>
      </c>
      <c r="T43" s="254"/>
      <c r="V43" s="255" t="s">
        <v>308</v>
      </c>
      <c r="W43" s="255"/>
      <c r="X43" s="255"/>
      <c r="Y43" s="255"/>
      <c r="Z43" s="255"/>
      <c r="AA43" s="255"/>
      <c r="AB43" s="255"/>
      <c r="AC43" s="255"/>
      <c r="AD43" s="255"/>
      <c r="AE43" s="255"/>
      <c r="AF43" s="255"/>
      <c r="AH43" s="256">
        <v>163012</v>
      </c>
      <c r="AI43" s="256"/>
      <c r="AJ43" s="256"/>
      <c r="AL43" s="256">
        <v>0</v>
      </c>
      <c r="AM43" s="256"/>
      <c r="AO43" s="256">
        <v>163012</v>
      </c>
      <c r="AP43" s="256"/>
      <c r="AQ43" s="256"/>
      <c r="AR43" s="256"/>
      <c r="AS43" s="256"/>
    </row>
    <row r="44" spans="9:45" x14ac:dyDescent="0.25">
      <c r="K44" s="217" t="s">
        <v>452</v>
      </c>
      <c r="L44" s="217"/>
      <c r="M44" s="217"/>
      <c r="N44" s="217"/>
      <c r="O44" s="217"/>
      <c r="P44" s="217"/>
      <c r="Q44" s="217"/>
      <c r="R44" s="217"/>
      <c r="S44" s="217"/>
      <c r="T44" s="217"/>
      <c r="U44" s="217"/>
      <c r="V44" s="217"/>
      <c r="X44" s="220">
        <v>11</v>
      </c>
      <c r="Y44" s="220"/>
      <c r="AH44" s="253">
        <v>328624</v>
      </c>
      <c r="AI44" s="253"/>
      <c r="AJ44" s="253"/>
      <c r="AL44" s="253">
        <v>0</v>
      </c>
      <c r="AM44" s="253"/>
      <c r="AO44" s="253">
        <v>328624</v>
      </c>
      <c r="AP44" s="253"/>
      <c r="AQ44" s="253"/>
      <c r="AR44" s="253"/>
      <c r="AS44" s="253"/>
    </row>
    <row r="45" spans="9:45" ht="0.75" customHeight="1" x14ac:dyDescent="0.25"/>
    <row r="46" spans="9:45" ht="1.5" customHeight="1" x14ac:dyDescent="0.25"/>
    <row r="47" spans="9:45" x14ac:dyDescent="0.25">
      <c r="I47" s="257" t="s">
        <v>461</v>
      </c>
      <c r="J47" s="257"/>
      <c r="M47" s="257" t="s">
        <v>462</v>
      </c>
      <c r="N47" s="257"/>
      <c r="O47" s="257"/>
      <c r="P47" s="257"/>
      <c r="Q47" s="257"/>
      <c r="R47" s="257"/>
      <c r="S47" s="257"/>
      <c r="T47" s="257"/>
      <c r="U47" s="257"/>
      <c r="V47" s="257"/>
      <c r="W47" s="257"/>
      <c r="X47" s="257"/>
      <c r="Y47" s="257"/>
      <c r="Z47" s="257"/>
      <c r="AA47" s="257"/>
      <c r="AB47" s="257"/>
      <c r="AC47" s="257"/>
      <c r="AD47" s="257"/>
      <c r="AE47" s="257"/>
      <c r="AH47" s="253">
        <v>3827193</v>
      </c>
      <c r="AI47" s="253"/>
      <c r="AJ47" s="253"/>
      <c r="AL47" s="253">
        <v>0</v>
      </c>
      <c r="AM47" s="253"/>
      <c r="AO47" s="253">
        <v>3827193</v>
      </c>
      <c r="AP47" s="253"/>
      <c r="AQ47" s="253"/>
      <c r="AR47" s="253"/>
      <c r="AS47" s="253"/>
    </row>
    <row r="48" spans="9:45" x14ac:dyDescent="0.25">
      <c r="I48" s="257" t="s">
        <v>463</v>
      </c>
      <c r="J48" s="257"/>
      <c r="M48" s="257" t="s">
        <v>464</v>
      </c>
      <c r="N48" s="257"/>
      <c r="O48" s="257"/>
      <c r="P48" s="257"/>
      <c r="Q48" s="257"/>
      <c r="R48" s="257"/>
      <c r="S48" s="257"/>
      <c r="T48" s="257"/>
      <c r="U48" s="257"/>
      <c r="V48" s="257"/>
      <c r="W48" s="257"/>
      <c r="X48" s="257"/>
      <c r="Y48" s="257"/>
      <c r="Z48" s="257"/>
      <c r="AA48" s="257"/>
      <c r="AB48" s="257"/>
      <c r="AC48" s="257"/>
      <c r="AD48" s="257"/>
      <c r="AE48" s="257"/>
      <c r="AH48" s="253">
        <v>404600</v>
      </c>
      <c r="AI48" s="253"/>
      <c r="AJ48" s="253"/>
      <c r="AL48" s="253">
        <v>0</v>
      </c>
      <c r="AM48" s="253"/>
      <c r="AO48" s="253">
        <v>404600</v>
      </c>
      <c r="AP48" s="253"/>
      <c r="AQ48" s="253"/>
      <c r="AR48" s="253"/>
      <c r="AS48" s="253"/>
    </row>
    <row r="49" spans="9:45" ht="1.5" customHeight="1" x14ac:dyDescent="0.25"/>
    <row r="50" spans="9:45" ht="8.25" customHeight="1" x14ac:dyDescent="0.25">
      <c r="O50" s="153" t="s">
        <v>466</v>
      </c>
      <c r="Q50" s="153" t="s">
        <v>447</v>
      </c>
      <c r="S50" s="254">
        <v>11</v>
      </c>
      <c r="T50" s="254"/>
      <c r="V50" s="255" t="s">
        <v>312</v>
      </c>
      <c r="W50" s="255"/>
      <c r="X50" s="255"/>
      <c r="Y50" s="255"/>
      <c r="Z50" s="255"/>
      <c r="AA50" s="255"/>
      <c r="AB50" s="255"/>
      <c r="AC50" s="255"/>
      <c r="AD50" s="255"/>
      <c r="AE50" s="255"/>
      <c r="AF50" s="255"/>
      <c r="AH50" s="256">
        <v>192000</v>
      </c>
      <c r="AI50" s="256"/>
      <c r="AJ50" s="256"/>
      <c r="AL50" s="256">
        <v>0</v>
      </c>
      <c r="AM50" s="256"/>
      <c r="AO50" s="256">
        <v>192000</v>
      </c>
      <c r="AP50" s="256"/>
      <c r="AQ50" s="256"/>
      <c r="AR50" s="256"/>
      <c r="AS50" s="256"/>
    </row>
    <row r="51" spans="9:45" ht="8.25" customHeight="1" x14ac:dyDescent="0.25">
      <c r="O51" s="153" t="s">
        <v>467</v>
      </c>
      <c r="Q51" s="153" t="s">
        <v>447</v>
      </c>
      <c r="S51" s="254">
        <v>11</v>
      </c>
      <c r="T51" s="254"/>
      <c r="V51" s="255" t="s">
        <v>314</v>
      </c>
      <c r="W51" s="255"/>
      <c r="X51" s="255"/>
      <c r="Y51" s="255"/>
      <c r="Z51" s="255"/>
      <c r="AA51" s="255"/>
      <c r="AB51" s="255"/>
      <c r="AC51" s="255"/>
      <c r="AD51" s="255"/>
      <c r="AE51" s="255"/>
      <c r="AF51" s="255"/>
      <c r="AH51" s="256">
        <v>108000</v>
      </c>
      <c r="AI51" s="256"/>
      <c r="AJ51" s="256"/>
      <c r="AL51" s="256">
        <v>0</v>
      </c>
      <c r="AM51" s="256"/>
      <c r="AO51" s="256">
        <v>108000</v>
      </c>
      <c r="AP51" s="256"/>
      <c r="AQ51" s="256"/>
      <c r="AR51" s="256"/>
      <c r="AS51" s="256"/>
    </row>
    <row r="52" spans="9:45" ht="8.25" customHeight="1" x14ac:dyDescent="0.25">
      <c r="O52" s="153" t="s">
        <v>468</v>
      </c>
      <c r="Q52" s="153" t="s">
        <v>447</v>
      </c>
      <c r="S52" s="254">
        <v>11</v>
      </c>
      <c r="T52" s="254"/>
      <c r="V52" s="255" t="s">
        <v>320</v>
      </c>
      <c r="W52" s="255"/>
      <c r="X52" s="255"/>
      <c r="Y52" s="255"/>
      <c r="Z52" s="255"/>
      <c r="AA52" s="255"/>
      <c r="AB52" s="255"/>
      <c r="AC52" s="255"/>
      <c r="AD52" s="255"/>
      <c r="AE52" s="255"/>
      <c r="AF52" s="255"/>
      <c r="AH52" s="256">
        <v>3600</v>
      </c>
      <c r="AI52" s="256"/>
      <c r="AJ52" s="256"/>
      <c r="AL52" s="256">
        <v>0</v>
      </c>
      <c r="AM52" s="256"/>
      <c r="AO52" s="256">
        <v>3600</v>
      </c>
      <c r="AP52" s="256"/>
      <c r="AQ52" s="256"/>
      <c r="AR52" s="256"/>
      <c r="AS52" s="256"/>
    </row>
    <row r="53" spans="9:45" ht="8.25" customHeight="1" x14ac:dyDescent="0.25">
      <c r="O53" s="153" t="s">
        <v>465</v>
      </c>
      <c r="Q53" s="153" t="s">
        <v>447</v>
      </c>
      <c r="S53" s="254">
        <v>11</v>
      </c>
      <c r="T53" s="254"/>
      <c r="V53" s="255" t="s">
        <v>318</v>
      </c>
      <c r="W53" s="255"/>
      <c r="X53" s="255"/>
      <c r="Y53" s="255"/>
      <c r="Z53" s="255"/>
      <c r="AA53" s="255"/>
      <c r="AB53" s="255"/>
      <c r="AC53" s="255"/>
      <c r="AD53" s="255"/>
      <c r="AE53" s="255"/>
      <c r="AF53" s="255"/>
      <c r="AH53" s="256">
        <v>5000</v>
      </c>
      <c r="AI53" s="256"/>
      <c r="AJ53" s="256"/>
      <c r="AL53" s="256">
        <v>0</v>
      </c>
      <c r="AM53" s="256"/>
      <c r="AO53" s="256">
        <v>5000</v>
      </c>
      <c r="AP53" s="256"/>
      <c r="AQ53" s="256"/>
      <c r="AR53" s="256"/>
      <c r="AS53" s="256"/>
    </row>
    <row r="54" spans="9:45" ht="8.25" customHeight="1" x14ac:dyDescent="0.25">
      <c r="O54" s="153" t="s">
        <v>469</v>
      </c>
      <c r="Q54" s="153" t="s">
        <v>447</v>
      </c>
      <c r="S54" s="254">
        <v>11</v>
      </c>
      <c r="T54" s="254"/>
      <c r="V54" s="255" t="s">
        <v>316</v>
      </c>
      <c r="W54" s="255"/>
      <c r="X54" s="255"/>
      <c r="Y54" s="255"/>
      <c r="Z54" s="255"/>
      <c r="AA54" s="255"/>
      <c r="AB54" s="255"/>
      <c r="AC54" s="255"/>
      <c r="AD54" s="255"/>
      <c r="AE54" s="255"/>
      <c r="AF54" s="255"/>
      <c r="AH54" s="256">
        <v>96000</v>
      </c>
      <c r="AI54" s="256"/>
      <c r="AJ54" s="256"/>
      <c r="AL54" s="256">
        <v>0</v>
      </c>
      <c r="AM54" s="256"/>
      <c r="AO54" s="256">
        <v>96000</v>
      </c>
      <c r="AP54" s="256"/>
      <c r="AQ54" s="256"/>
      <c r="AR54" s="256"/>
      <c r="AS54" s="256"/>
    </row>
    <row r="55" spans="9:45" x14ac:dyDescent="0.25">
      <c r="K55" s="217" t="s">
        <v>452</v>
      </c>
      <c r="L55" s="217"/>
      <c r="M55" s="217"/>
      <c r="N55" s="217"/>
      <c r="O55" s="217"/>
      <c r="P55" s="217"/>
      <c r="Q55" s="217"/>
      <c r="R55" s="217"/>
      <c r="S55" s="217"/>
      <c r="T55" s="217"/>
      <c r="U55" s="217"/>
      <c r="V55" s="217"/>
      <c r="X55" s="220">
        <v>11</v>
      </c>
      <c r="Y55" s="220"/>
      <c r="AH55" s="253">
        <v>404600</v>
      </c>
      <c r="AI55" s="253"/>
      <c r="AJ55" s="253"/>
      <c r="AL55" s="253">
        <v>0</v>
      </c>
      <c r="AM55" s="253"/>
      <c r="AO55" s="253">
        <v>404600</v>
      </c>
      <c r="AP55" s="253"/>
      <c r="AQ55" s="253"/>
      <c r="AR55" s="253"/>
      <c r="AS55" s="253"/>
    </row>
    <row r="56" spans="9:45" ht="0.75" customHeight="1" x14ac:dyDescent="0.25"/>
    <row r="57" spans="9:45" x14ac:dyDescent="0.25">
      <c r="I57" s="257" t="s">
        <v>470</v>
      </c>
      <c r="J57" s="257"/>
      <c r="M57" s="257" t="s">
        <v>471</v>
      </c>
      <c r="N57" s="257"/>
      <c r="O57" s="257"/>
      <c r="P57" s="257"/>
      <c r="Q57" s="257"/>
      <c r="R57" s="257"/>
      <c r="S57" s="257"/>
      <c r="T57" s="257"/>
      <c r="U57" s="257"/>
      <c r="V57" s="257"/>
      <c r="W57" s="257"/>
      <c r="X57" s="257"/>
      <c r="Y57" s="257"/>
      <c r="Z57" s="257"/>
      <c r="AA57" s="257"/>
      <c r="AB57" s="257"/>
      <c r="AC57" s="257"/>
      <c r="AD57" s="257"/>
      <c r="AE57" s="257"/>
      <c r="AH57" s="253">
        <v>29439</v>
      </c>
      <c r="AI57" s="253"/>
      <c r="AJ57" s="253"/>
      <c r="AL57" s="253">
        <v>0</v>
      </c>
      <c r="AM57" s="253"/>
      <c r="AO57" s="253">
        <v>29439</v>
      </c>
      <c r="AP57" s="253"/>
      <c r="AQ57" s="253"/>
      <c r="AR57" s="253"/>
      <c r="AS57" s="253"/>
    </row>
    <row r="58" spans="9:45" ht="1.5" customHeight="1" x14ac:dyDescent="0.25"/>
    <row r="59" spans="9:45" ht="8.25" customHeight="1" x14ac:dyDescent="0.25">
      <c r="O59" s="153" t="s">
        <v>472</v>
      </c>
      <c r="Q59" s="153" t="s">
        <v>447</v>
      </c>
      <c r="S59" s="254">
        <v>11</v>
      </c>
      <c r="T59" s="254"/>
      <c r="V59" s="255" t="s">
        <v>322</v>
      </c>
      <c r="W59" s="255"/>
      <c r="X59" s="255"/>
      <c r="Y59" s="255"/>
      <c r="Z59" s="255"/>
      <c r="AA59" s="255"/>
      <c r="AB59" s="255"/>
      <c r="AC59" s="255"/>
      <c r="AD59" s="255"/>
      <c r="AE59" s="255"/>
      <c r="AF59" s="255"/>
      <c r="AH59" s="256">
        <v>29439</v>
      </c>
      <c r="AI59" s="256"/>
      <c r="AJ59" s="256"/>
      <c r="AL59" s="256">
        <v>0</v>
      </c>
      <c r="AM59" s="256"/>
      <c r="AO59" s="256">
        <v>29439</v>
      </c>
      <c r="AP59" s="256"/>
      <c r="AQ59" s="256"/>
      <c r="AR59" s="256"/>
      <c r="AS59" s="256"/>
    </row>
    <row r="60" spans="9:45" x14ac:dyDescent="0.25">
      <c r="K60" s="217" t="s">
        <v>452</v>
      </c>
      <c r="L60" s="217"/>
      <c r="M60" s="217"/>
      <c r="N60" s="217"/>
      <c r="O60" s="217"/>
      <c r="P60" s="217"/>
      <c r="Q60" s="217"/>
      <c r="R60" s="217"/>
      <c r="S60" s="217"/>
      <c r="T60" s="217"/>
      <c r="U60" s="217"/>
      <c r="V60" s="217"/>
      <c r="X60" s="220">
        <v>11</v>
      </c>
      <c r="Y60" s="220"/>
      <c r="AH60" s="253">
        <v>29439</v>
      </c>
      <c r="AI60" s="253"/>
      <c r="AJ60" s="253"/>
      <c r="AL60" s="253">
        <v>0</v>
      </c>
      <c r="AM60" s="253"/>
      <c r="AO60" s="253">
        <v>29439</v>
      </c>
      <c r="AP60" s="253"/>
      <c r="AQ60" s="253"/>
      <c r="AR60" s="253"/>
      <c r="AS60" s="253"/>
    </row>
    <row r="61" spans="9:45" ht="0.75" customHeight="1" x14ac:dyDescent="0.25"/>
    <row r="62" spans="9:45" x14ac:dyDescent="0.25">
      <c r="I62" s="257" t="s">
        <v>473</v>
      </c>
      <c r="J62" s="257"/>
      <c r="M62" s="257" t="s">
        <v>474</v>
      </c>
      <c r="N62" s="257"/>
      <c r="O62" s="257"/>
      <c r="P62" s="257"/>
      <c r="Q62" s="257"/>
      <c r="R62" s="257"/>
      <c r="S62" s="257"/>
      <c r="T62" s="257"/>
      <c r="U62" s="257"/>
      <c r="V62" s="257"/>
      <c r="W62" s="257"/>
      <c r="X62" s="257"/>
      <c r="Y62" s="257"/>
      <c r="Z62" s="257"/>
      <c r="AA62" s="257"/>
      <c r="AB62" s="257"/>
      <c r="AC62" s="257"/>
      <c r="AD62" s="257"/>
      <c r="AE62" s="257"/>
      <c r="AH62" s="253">
        <v>122000</v>
      </c>
      <c r="AI62" s="253"/>
      <c r="AJ62" s="253"/>
      <c r="AL62" s="253">
        <v>0</v>
      </c>
      <c r="AM62" s="253"/>
      <c r="AO62" s="253">
        <v>122000</v>
      </c>
      <c r="AP62" s="253"/>
      <c r="AQ62" s="253"/>
      <c r="AR62" s="253"/>
      <c r="AS62" s="253"/>
    </row>
    <row r="63" spans="9:45" ht="1.5" customHeight="1" x14ac:dyDescent="0.25"/>
    <row r="64" spans="9:45" ht="8.25" customHeight="1" x14ac:dyDescent="0.25">
      <c r="O64" s="153" t="s">
        <v>477</v>
      </c>
      <c r="Q64" s="153" t="s">
        <v>447</v>
      </c>
      <c r="S64" s="254">
        <v>11</v>
      </c>
      <c r="T64" s="254"/>
      <c r="V64" s="255" t="s">
        <v>326</v>
      </c>
      <c r="W64" s="255"/>
      <c r="X64" s="255"/>
      <c r="Y64" s="255"/>
      <c r="Z64" s="255"/>
      <c r="AA64" s="255"/>
      <c r="AB64" s="255"/>
      <c r="AC64" s="255"/>
      <c r="AD64" s="255"/>
      <c r="AE64" s="255"/>
      <c r="AF64" s="255"/>
      <c r="AH64" s="256">
        <v>45000</v>
      </c>
      <c r="AI64" s="256"/>
      <c r="AJ64" s="256"/>
      <c r="AL64" s="256">
        <v>0</v>
      </c>
      <c r="AM64" s="256"/>
      <c r="AO64" s="256">
        <v>45000</v>
      </c>
      <c r="AP64" s="256"/>
      <c r="AQ64" s="256"/>
      <c r="AR64" s="256"/>
      <c r="AS64" s="256"/>
    </row>
    <row r="65" spans="9:45" ht="8.25" customHeight="1" x14ac:dyDescent="0.25">
      <c r="O65" s="153" t="s">
        <v>476</v>
      </c>
      <c r="Q65" s="153" t="s">
        <v>447</v>
      </c>
      <c r="S65" s="254">
        <v>11</v>
      </c>
      <c r="T65" s="254"/>
      <c r="V65" s="255" t="s">
        <v>328</v>
      </c>
      <c r="W65" s="255"/>
      <c r="X65" s="255"/>
      <c r="Y65" s="255"/>
      <c r="Z65" s="255"/>
      <c r="AA65" s="255"/>
      <c r="AB65" s="255"/>
      <c r="AC65" s="255"/>
      <c r="AD65" s="255"/>
      <c r="AE65" s="255"/>
      <c r="AF65" s="255"/>
      <c r="AH65" s="256">
        <v>27000</v>
      </c>
      <c r="AI65" s="256"/>
      <c r="AJ65" s="256"/>
      <c r="AL65" s="256">
        <v>0</v>
      </c>
      <c r="AM65" s="256"/>
      <c r="AO65" s="256">
        <v>27000</v>
      </c>
      <c r="AP65" s="256"/>
      <c r="AQ65" s="256"/>
      <c r="AR65" s="256"/>
      <c r="AS65" s="256"/>
    </row>
    <row r="66" spans="9:45" ht="8.25" customHeight="1" x14ac:dyDescent="0.25">
      <c r="O66" s="153" t="s">
        <v>475</v>
      </c>
      <c r="Q66" s="153" t="s">
        <v>447</v>
      </c>
      <c r="S66" s="254">
        <v>11</v>
      </c>
      <c r="T66" s="254"/>
      <c r="V66" s="255" t="s">
        <v>324</v>
      </c>
      <c r="W66" s="255"/>
      <c r="X66" s="255"/>
      <c r="Y66" s="255"/>
      <c r="Z66" s="255"/>
      <c r="AA66" s="255"/>
      <c r="AB66" s="255"/>
      <c r="AC66" s="255"/>
      <c r="AD66" s="255"/>
      <c r="AE66" s="255"/>
      <c r="AF66" s="255"/>
      <c r="AH66" s="256">
        <v>50000</v>
      </c>
      <c r="AI66" s="256"/>
      <c r="AJ66" s="256"/>
      <c r="AL66" s="256">
        <v>0</v>
      </c>
      <c r="AM66" s="256"/>
      <c r="AO66" s="256">
        <v>50000</v>
      </c>
      <c r="AP66" s="256"/>
      <c r="AQ66" s="256"/>
      <c r="AR66" s="256"/>
      <c r="AS66" s="256"/>
    </row>
    <row r="67" spans="9:45" x14ac:dyDescent="0.25">
      <c r="K67" s="217" t="s">
        <v>452</v>
      </c>
      <c r="L67" s="217"/>
      <c r="M67" s="217"/>
      <c r="N67" s="217"/>
      <c r="O67" s="217"/>
      <c r="P67" s="217"/>
      <c r="Q67" s="217"/>
      <c r="R67" s="217"/>
      <c r="S67" s="217"/>
      <c r="T67" s="217"/>
      <c r="U67" s="217"/>
      <c r="V67" s="217"/>
      <c r="X67" s="220">
        <v>11</v>
      </c>
      <c r="Y67" s="220"/>
      <c r="AH67" s="253">
        <v>122000</v>
      </c>
      <c r="AI67" s="253"/>
      <c r="AJ67" s="253"/>
      <c r="AL67" s="253">
        <v>0</v>
      </c>
      <c r="AM67" s="253"/>
      <c r="AO67" s="253">
        <v>122000</v>
      </c>
      <c r="AP67" s="253"/>
      <c r="AQ67" s="253"/>
      <c r="AR67" s="253"/>
      <c r="AS67" s="253"/>
    </row>
    <row r="68" spans="9:45" ht="0.75" customHeight="1" x14ac:dyDescent="0.25"/>
    <row r="69" spans="9:45" x14ac:dyDescent="0.25">
      <c r="I69" s="257" t="s">
        <v>478</v>
      </c>
      <c r="J69" s="257"/>
      <c r="M69" s="257" t="s">
        <v>479</v>
      </c>
      <c r="N69" s="257"/>
      <c r="O69" s="257"/>
      <c r="P69" s="257"/>
      <c r="Q69" s="257"/>
      <c r="R69" s="257"/>
      <c r="S69" s="257"/>
      <c r="T69" s="257"/>
      <c r="U69" s="257"/>
      <c r="V69" s="257"/>
      <c r="W69" s="257"/>
      <c r="X69" s="257"/>
      <c r="Y69" s="257"/>
      <c r="Z69" s="257"/>
      <c r="AA69" s="257"/>
      <c r="AB69" s="257"/>
      <c r="AC69" s="257"/>
      <c r="AD69" s="257"/>
      <c r="AE69" s="257"/>
      <c r="AH69" s="253">
        <v>44000</v>
      </c>
      <c r="AI69" s="253"/>
      <c r="AJ69" s="253"/>
      <c r="AL69" s="253">
        <v>0</v>
      </c>
      <c r="AM69" s="253"/>
      <c r="AO69" s="253">
        <v>44000</v>
      </c>
      <c r="AP69" s="253"/>
      <c r="AQ69" s="253"/>
      <c r="AR69" s="253"/>
      <c r="AS69" s="253"/>
    </row>
    <row r="70" spans="9:45" ht="1.5" customHeight="1" x14ac:dyDescent="0.25"/>
    <row r="71" spans="9:45" ht="8.25" customHeight="1" x14ac:dyDescent="0.25">
      <c r="O71" s="153" t="s">
        <v>481</v>
      </c>
      <c r="Q71" s="153" t="s">
        <v>447</v>
      </c>
      <c r="S71" s="254">
        <v>11</v>
      </c>
      <c r="T71" s="254"/>
      <c r="V71" s="255" t="s">
        <v>332</v>
      </c>
      <c r="W71" s="255"/>
      <c r="X71" s="255"/>
      <c r="Y71" s="255"/>
      <c r="Z71" s="255"/>
      <c r="AA71" s="255"/>
      <c r="AB71" s="255"/>
      <c r="AC71" s="255"/>
      <c r="AD71" s="255"/>
      <c r="AE71" s="255"/>
      <c r="AF71" s="255"/>
      <c r="AH71" s="256">
        <v>20000</v>
      </c>
      <c r="AI71" s="256"/>
      <c r="AJ71" s="256"/>
      <c r="AL71" s="256">
        <v>0</v>
      </c>
      <c r="AM71" s="256"/>
      <c r="AO71" s="256">
        <v>20000</v>
      </c>
      <c r="AP71" s="256"/>
      <c r="AQ71" s="256"/>
      <c r="AR71" s="256"/>
      <c r="AS71" s="256"/>
    </row>
    <row r="72" spans="9:45" ht="8.25" customHeight="1" x14ac:dyDescent="0.25">
      <c r="O72" s="153" t="s">
        <v>480</v>
      </c>
      <c r="Q72" s="153" t="s">
        <v>447</v>
      </c>
      <c r="S72" s="254">
        <v>11</v>
      </c>
      <c r="T72" s="254"/>
      <c r="V72" s="255" t="s">
        <v>330</v>
      </c>
      <c r="W72" s="255"/>
      <c r="X72" s="255"/>
      <c r="Y72" s="255"/>
      <c r="Z72" s="255"/>
      <c r="AA72" s="255"/>
      <c r="AB72" s="255"/>
      <c r="AC72" s="255"/>
      <c r="AD72" s="255"/>
      <c r="AE72" s="255"/>
      <c r="AF72" s="255"/>
      <c r="AH72" s="256">
        <v>24000</v>
      </c>
      <c r="AI72" s="256"/>
      <c r="AJ72" s="256"/>
      <c r="AL72" s="256">
        <v>0</v>
      </c>
      <c r="AM72" s="256"/>
      <c r="AO72" s="256">
        <v>24000</v>
      </c>
      <c r="AP72" s="256"/>
      <c r="AQ72" s="256"/>
      <c r="AR72" s="256"/>
      <c r="AS72" s="256"/>
    </row>
    <row r="73" spans="9:45" x14ac:dyDescent="0.25">
      <c r="K73" s="217" t="s">
        <v>452</v>
      </c>
      <c r="L73" s="217"/>
      <c r="M73" s="217"/>
      <c r="N73" s="217"/>
      <c r="O73" s="217"/>
      <c r="P73" s="217"/>
      <c r="Q73" s="217"/>
      <c r="R73" s="217"/>
      <c r="S73" s="217"/>
      <c r="T73" s="217"/>
      <c r="U73" s="217"/>
      <c r="V73" s="217"/>
      <c r="X73" s="220">
        <v>11</v>
      </c>
      <c r="Y73" s="220"/>
      <c r="AH73" s="253">
        <v>44000</v>
      </c>
      <c r="AI73" s="253"/>
      <c r="AJ73" s="253"/>
      <c r="AL73" s="253">
        <v>0</v>
      </c>
      <c r="AM73" s="253"/>
      <c r="AO73" s="253">
        <v>44000</v>
      </c>
      <c r="AP73" s="253"/>
      <c r="AQ73" s="253"/>
      <c r="AR73" s="253"/>
      <c r="AS73" s="253"/>
    </row>
    <row r="74" spans="9:45" ht="0.75" customHeight="1" x14ac:dyDescent="0.25"/>
    <row r="75" spans="9:45" x14ac:dyDescent="0.25">
      <c r="I75" s="257" t="s">
        <v>482</v>
      </c>
      <c r="J75" s="257"/>
      <c r="M75" s="257" t="s">
        <v>483</v>
      </c>
      <c r="N75" s="257"/>
      <c r="O75" s="257"/>
      <c r="P75" s="257"/>
      <c r="Q75" s="257"/>
      <c r="R75" s="257"/>
      <c r="S75" s="257"/>
      <c r="T75" s="257"/>
      <c r="U75" s="257"/>
      <c r="V75" s="257"/>
      <c r="W75" s="257"/>
      <c r="X75" s="257"/>
      <c r="Y75" s="257"/>
      <c r="Z75" s="257"/>
      <c r="AA75" s="257"/>
      <c r="AB75" s="257"/>
      <c r="AC75" s="257"/>
      <c r="AD75" s="257"/>
      <c r="AE75" s="257"/>
      <c r="AH75" s="253">
        <v>80000</v>
      </c>
      <c r="AI75" s="253"/>
      <c r="AJ75" s="253"/>
      <c r="AL75" s="253">
        <v>0</v>
      </c>
      <c r="AM75" s="253"/>
      <c r="AO75" s="253">
        <v>80000</v>
      </c>
      <c r="AP75" s="253"/>
      <c r="AQ75" s="253"/>
      <c r="AR75" s="253"/>
      <c r="AS75" s="253"/>
    </row>
    <row r="76" spans="9:45" ht="1.5" customHeight="1" x14ac:dyDescent="0.25"/>
    <row r="77" spans="9:45" ht="8.25" customHeight="1" x14ac:dyDescent="0.25">
      <c r="O77" s="153" t="s">
        <v>486</v>
      </c>
      <c r="Q77" s="153" t="s">
        <v>447</v>
      </c>
      <c r="S77" s="254">
        <v>11</v>
      </c>
      <c r="T77" s="254"/>
      <c r="V77" s="255" t="s">
        <v>334</v>
      </c>
      <c r="W77" s="255"/>
      <c r="X77" s="255"/>
      <c r="Y77" s="255"/>
      <c r="Z77" s="255"/>
      <c r="AA77" s="255"/>
      <c r="AB77" s="255"/>
      <c r="AC77" s="255"/>
      <c r="AD77" s="255"/>
      <c r="AE77" s="255"/>
      <c r="AF77" s="255"/>
      <c r="AH77" s="256">
        <v>0</v>
      </c>
      <c r="AI77" s="256"/>
      <c r="AJ77" s="256"/>
      <c r="AL77" s="256">
        <v>0</v>
      </c>
      <c r="AM77" s="256"/>
      <c r="AO77" s="256">
        <v>0</v>
      </c>
      <c r="AP77" s="256"/>
      <c r="AQ77" s="256"/>
      <c r="AR77" s="256"/>
      <c r="AS77" s="256"/>
    </row>
    <row r="78" spans="9:45" ht="8.25" customHeight="1" x14ac:dyDescent="0.25">
      <c r="O78" s="153" t="s">
        <v>484</v>
      </c>
      <c r="Q78" s="153" t="s">
        <v>447</v>
      </c>
      <c r="S78" s="254">
        <v>11</v>
      </c>
      <c r="T78" s="254"/>
      <c r="V78" s="255" t="s">
        <v>338</v>
      </c>
      <c r="W78" s="255"/>
      <c r="X78" s="255"/>
      <c r="Y78" s="255"/>
      <c r="Z78" s="255"/>
      <c r="AA78" s="255"/>
      <c r="AB78" s="255"/>
      <c r="AC78" s="255"/>
      <c r="AD78" s="255"/>
      <c r="AE78" s="255"/>
      <c r="AF78" s="255"/>
      <c r="AH78" s="256">
        <v>80000</v>
      </c>
      <c r="AI78" s="256"/>
      <c r="AJ78" s="256"/>
      <c r="AL78" s="256">
        <v>0</v>
      </c>
      <c r="AM78" s="256"/>
      <c r="AO78" s="256">
        <v>80000</v>
      </c>
      <c r="AP78" s="256"/>
      <c r="AQ78" s="256"/>
      <c r="AR78" s="256"/>
      <c r="AS78" s="256"/>
    </row>
    <row r="79" spans="9:45" ht="8.25" customHeight="1" x14ac:dyDescent="0.25">
      <c r="O79" s="153" t="s">
        <v>485</v>
      </c>
      <c r="Q79" s="153" t="s">
        <v>447</v>
      </c>
      <c r="S79" s="254">
        <v>11</v>
      </c>
      <c r="T79" s="254"/>
      <c r="V79" s="255" t="s">
        <v>336</v>
      </c>
      <c r="W79" s="255"/>
      <c r="X79" s="255"/>
      <c r="Y79" s="255"/>
      <c r="Z79" s="255"/>
      <c r="AA79" s="255"/>
      <c r="AB79" s="255"/>
      <c r="AC79" s="255"/>
      <c r="AD79" s="255"/>
      <c r="AE79" s="255"/>
      <c r="AF79" s="255"/>
      <c r="AH79" s="256">
        <v>0</v>
      </c>
      <c r="AI79" s="256"/>
      <c r="AJ79" s="256"/>
      <c r="AL79" s="256">
        <v>0</v>
      </c>
      <c r="AM79" s="256"/>
      <c r="AO79" s="256">
        <v>0</v>
      </c>
      <c r="AP79" s="256"/>
      <c r="AQ79" s="256"/>
      <c r="AR79" s="256"/>
      <c r="AS79" s="256"/>
    </row>
    <row r="80" spans="9:45" x14ac:dyDescent="0.25">
      <c r="K80" s="217" t="s">
        <v>452</v>
      </c>
      <c r="L80" s="217"/>
      <c r="M80" s="217"/>
      <c r="N80" s="217"/>
      <c r="O80" s="217"/>
      <c r="P80" s="217"/>
      <c r="Q80" s="217"/>
      <c r="R80" s="217"/>
      <c r="S80" s="217"/>
      <c r="T80" s="217"/>
      <c r="U80" s="217"/>
      <c r="V80" s="217"/>
      <c r="X80" s="220">
        <v>11</v>
      </c>
      <c r="Y80" s="220"/>
      <c r="AH80" s="253">
        <v>80000</v>
      </c>
      <c r="AI80" s="253"/>
      <c r="AJ80" s="253"/>
      <c r="AL80" s="253">
        <v>0</v>
      </c>
      <c r="AM80" s="253"/>
      <c r="AO80" s="253">
        <v>80000</v>
      </c>
      <c r="AP80" s="253"/>
      <c r="AQ80" s="253"/>
      <c r="AR80" s="253"/>
      <c r="AS80" s="253"/>
    </row>
    <row r="81" spans="9:45" ht="0.75" customHeight="1" x14ac:dyDescent="0.25"/>
    <row r="82" spans="9:45" x14ac:dyDescent="0.25">
      <c r="I82" s="257" t="s">
        <v>487</v>
      </c>
      <c r="J82" s="257"/>
      <c r="M82" s="257" t="s">
        <v>488</v>
      </c>
      <c r="N82" s="257"/>
      <c r="O82" s="257"/>
      <c r="P82" s="257"/>
      <c r="Q82" s="257"/>
      <c r="R82" s="257"/>
      <c r="S82" s="257"/>
      <c r="T82" s="257"/>
      <c r="U82" s="257"/>
      <c r="V82" s="257"/>
      <c r="W82" s="257"/>
      <c r="X82" s="257"/>
      <c r="Y82" s="257"/>
      <c r="Z82" s="257"/>
      <c r="AA82" s="257"/>
      <c r="AB82" s="257"/>
      <c r="AC82" s="257"/>
      <c r="AD82" s="257"/>
      <c r="AE82" s="257"/>
      <c r="AH82" s="253">
        <v>363582</v>
      </c>
      <c r="AI82" s="253"/>
      <c r="AJ82" s="253"/>
      <c r="AL82" s="253">
        <v>0</v>
      </c>
      <c r="AM82" s="253"/>
      <c r="AO82" s="253">
        <v>363582</v>
      </c>
      <c r="AP82" s="253"/>
      <c r="AQ82" s="253"/>
      <c r="AR82" s="253"/>
      <c r="AS82" s="253"/>
    </row>
    <row r="83" spans="9:45" ht="1.5" customHeight="1" x14ac:dyDescent="0.25"/>
    <row r="84" spans="9:45" ht="8.25" customHeight="1" x14ac:dyDescent="0.25">
      <c r="O84" s="153" t="s">
        <v>489</v>
      </c>
      <c r="Q84" s="153" t="s">
        <v>447</v>
      </c>
      <c r="S84" s="254">
        <v>11</v>
      </c>
      <c r="T84" s="254"/>
      <c r="V84" s="255" t="s">
        <v>346</v>
      </c>
      <c r="W84" s="255"/>
      <c r="X84" s="255"/>
      <c r="Y84" s="255"/>
      <c r="Z84" s="255"/>
      <c r="AA84" s="255"/>
      <c r="AB84" s="255"/>
      <c r="AC84" s="255"/>
      <c r="AD84" s="255"/>
      <c r="AE84" s="255"/>
      <c r="AF84" s="255"/>
      <c r="AH84" s="256">
        <v>0</v>
      </c>
      <c r="AI84" s="256"/>
      <c r="AJ84" s="256"/>
      <c r="AL84" s="256">
        <v>0</v>
      </c>
      <c r="AM84" s="256"/>
      <c r="AO84" s="256">
        <v>0</v>
      </c>
      <c r="AP84" s="256"/>
      <c r="AQ84" s="256"/>
      <c r="AR84" s="256"/>
      <c r="AS84" s="256"/>
    </row>
    <row r="85" spans="9:45" ht="8.25" customHeight="1" x14ac:dyDescent="0.25">
      <c r="O85" s="153" t="s">
        <v>490</v>
      </c>
      <c r="Q85" s="153" t="s">
        <v>447</v>
      </c>
      <c r="S85" s="254">
        <v>11</v>
      </c>
      <c r="T85" s="254"/>
      <c r="V85" s="255" t="s">
        <v>340</v>
      </c>
      <c r="W85" s="255"/>
      <c r="X85" s="255"/>
      <c r="Y85" s="255"/>
      <c r="Z85" s="255"/>
      <c r="AA85" s="255"/>
      <c r="AB85" s="255"/>
      <c r="AC85" s="255"/>
      <c r="AD85" s="255"/>
      <c r="AE85" s="255"/>
      <c r="AF85" s="255"/>
      <c r="AH85" s="256">
        <v>6000</v>
      </c>
      <c r="AI85" s="256"/>
      <c r="AJ85" s="256"/>
      <c r="AL85" s="256">
        <v>0</v>
      </c>
      <c r="AM85" s="256"/>
      <c r="AO85" s="256">
        <v>6000</v>
      </c>
      <c r="AP85" s="256"/>
      <c r="AQ85" s="256"/>
      <c r="AR85" s="256"/>
      <c r="AS85" s="256"/>
    </row>
    <row r="86" spans="9:45" ht="8.25" customHeight="1" x14ac:dyDescent="0.25">
      <c r="O86" s="153" t="s">
        <v>492</v>
      </c>
      <c r="Q86" s="153" t="s">
        <v>447</v>
      </c>
      <c r="S86" s="254">
        <v>11</v>
      </c>
      <c r="T86" s="254"/>
      <c r="V86" s="255" t="s">
        <v>348</v>
      </c>
      <c r="W86" s="255"/>
      <c r="X86" s="255"/>
      <c r="Y86" s="255"/>
      <c r="Z86" s="255"/>
      <c r="AA86" s="255"/>
      <c r="AB86" s="255"/>
      <c r="AC86" s="255"/>
      <c r="AD86" s="255"/>
      <c r="AE86" s="255"/>
      <c r="AF86" s="255"/>
      <c r="AH86" s="256">
        <v>28090</v>
      </c>
      <c r="AI86" s="256"/>
      <c r="AJ86" s="256"/>
      <c r="AL86" s="256">
        <v>0</v>
      </c>
      <c r="AM86" s="256"/>
      <c r="AO86" s="256">
        <v>28090</v>
      </c>
      <c r="AP86" s="256"/>
      <c r="AQ86" s="256"/>
      <c r="AR86" s="256"/>
      <c r="AS86" s="256"/>
    </row>
    <row r="87" spans="9:45" ht="8.25" customHeight="1" x14ac:dyDescent="0.25">
      <c r="O87" s="153" t="s">
        <v>491</v>
      </c>
      <c r="Q87" s="153" t="s">
        <v>447</v>
      </c>
      <c r="S87" s="254">
        <v>11</v>
      </c>
      <c r="T87" s="254"/>
      <c r="V87" s="255" t="s">
        <v>342</v>
      </c>
      <c r="W87" s="255"/>
      <c r="X87" s="255"/>
      <c r="Y87" s="255"/>
      <c r="Z87" s="255"/>
      <c r="AA87" s="255"/>
      <c r="AB87" s="255"/>
      <c r="AC87" s="255"/>
      <c r="AD87" s="255"/>
      <c r="AE87" s="255"/>
      <c r="AF87" s="255"/>
      <c r="AH87" s="256">
        <v>59492</v>
      </c>
      <c r="AI87" s="256"/>
      <c r="AJ87" s="256"/>
      <c r="AL87" s="256">
        <v>0</v>
      </c>
      <c r="AM87" s="256"/>
      <c r="AO87" s="256">
        <v>59492</v>
      </c>
      <c r="AP87" s="256"/>
      <c r="AQ87" s="256"/>
      <c r="AR87" s="256"/>
      <c r="AS87" s="256"/>
    </row>
    <row r="88" spans="9:45" ht="8.25" customHeight="1" x14ac:dyDescent="0.25">
      <c r="O88" s="153" t="s">
        <v>494</v>
      </c>
      <c r="Q88" s="153" t="s">
        <v>447</v>
      </c>
      <c r="S88" s="254">
        <v>11</v>
      </c>
      <c r="T88" s="254"/>
      <c r="V88" s="255" t="s">
        <v>344</v>
      </c>
      <c r="W88" s="255"/>
      <c r="X88" s="255"/>
      <c r="Y88" s="255"/>
      <c r="Z88" s="255"/>
      <c r="AA88" s="255"/>
      <c r="AB88" s="255"/>
      <c r="AC88" s="255"/>
      <c r="AD88" s="255"/>
      <c r="AE88" s="255"/>
      <c r="AF88" s="255"/>
      <c r="AH88" s="256">
        <v>20000</v>
      </c>
      <c r="AI88" s="256"/>
      <c r="AJ88" s="256"/>
      <c r="AL88" s="256">
        <v>0</v>
      </c>
      <c r="AM88" s="256"/>
      <c r="AO88" s="256">
        <v>20000</v>
      </c>
      <c r="AP88" s="256"/>
      <c r="AQ88" s="256"/>
      <c r="AR88" s="256"/>
      <c r="AS88" s="256"/>
    </row>
    <row r="89" spans="9:45" ht="8.25" customHeight="1" x14ac:dyDescent="0.25">
      <c r="O89" s="153" t="s">
        <v>493</v>
      </c>
      <c r="Q89" s="153" t="s">
        <v>447</v>
      </c>
      <c r="S89" s="254">
        <v>11</v>
      </c>
      <c r="T89" s="254"/>
      <c r="V89" s="255" t="s">
        <v>350</v>
      </c>
      <c r="W89" s="255"/>
      <c r="X89" s="255"/>
      <c r="Y89" s="255"/>
      <c r="Z89" s="255"/>
      <c r="AA89" s="255"/>
      <c r="AB89" s="255"/>
      <c r="AC89" s="255"/>
      <c r="AD89" s="255"/>
      <c r="AE89" s="255"/>
      <c r="AF89" s="255"/>
      <c r="AH89" s="256">
        <v>250000</v>
      </c>
      <c r="AI89" s="256"/>
      <c r="AJ89" s="256"/>
      <c r="AL89" s="256">
        <v>0</v>
      </c>
      <c r="AM89" s="256"/>
      <c r="AO89" s="256">
        <v>250000</v>
      </c>
      <c r="AP89" s="256"/>
      <c r="AQ89" s="256"/>
      <c r="AR89" s="256"/>
      <c r="AS89" s="256"/>
    </row>
    <row r="90" spans="9:45" x14ac:dyDescent="0.25">
      <c r="K90" s="217" t="s">
        <v>452</v>
      </c>
      <c r="L90" s="217"/>
      <c r="M90" s="217"/>
      <c r="N90" s="217"/>
      <c r="O90" s="217"/>
      <c r="P90" s="217"/>
      <c r="Q90" s="217"/>
      <c r="R90" s="217"/>
      <c r="S90" s="217"/>
      <c r="T90" s="217"/>
      <c r="U90" s="217"/>
      <c r="V90" s="217"/>
      <c r="X90" s="220">
        <v>11</v>
      </c>
      <c r="Y90" s="220"/>
      <c r="AH90" s="253">
        <v>363582</v>
      </c>
      <c r="AI90" s="253"/>
      <c r="AJ90" s="253"/>
      <c r="AL90" s="253">
        <v>0</v>
      </c>
      <c r="AM90" s="253"/>
      <c r="AO90" s="253">
        <v>363582</v>
      </c>
      <c r="AP90" s="253"/>
      <c r="AQ90" s="253"/>
      <c r="AR90" s="253"/>
      <c r="AS90" s="253"/>
    </row>
    <row r="91" spans="9:45" ht="0.75" customHeight="1" x14ac:dyDescent="0.25"/>
    <row r="92" spans="9:45" x14ac:dyDescent="0.25">
      <c r="I92" s="257" t="s">
        <v>495</v>
      </c>
      <c r="J92" s="257"/>
      <c r="M92" s="257" t="s">
        <v>496</v>
      </c>
      <c r="N92" s="257"/>
      <c r="O92" s="257"/>
      <c r="P92" s="257"/>
      <c r="Q92" s="257"/>
      <c r="R92" s="257"/>
      <c r="S92" s="257"/>
      <c r="T92" s="257"/>
      <c r="U92" s="257"/>
      <c r="V92" s="257"/>
      <c r="W92" s="257"/>
      <c r="X92" s="257"/>
      <c r="Y92" s="257"/>
      <c r="Z92" s="257"/>
      <c r="AA92" s="257"/>
      <c r="AB92" s="257"/>
      <c r="AC92" s="257"/>
      <c r="AD92" s="257"/>
      <c r="AE92" s="257"/>
      <c r="AH92" s="253">
        <v>254090</v>
      </c>
      <c r="AI92" s="253"/>
      <c r="AJ92" s="253"/>
      <c r="AL92" s="253">
        <v>0</v>
      </c>
      <c r="AM92" s="253"/>
      <c r="AO92" s="253">
        <v>254090</v>
      </c>
      <c r="AP92" s="253"/>
      <c r="AQ92" s="253"/>
      <c r="AR92" s="253"/>
      <c r="AS92" s="253"/>
    </row>
    <row r="93" spans="9:45" ht="1.5" customHeight="1" x14ac:dyDescent="0.25"/>
    <row r="94" spans="9:45" ht="8.25" customHeight="1" x14ac:dyDescent="0.25">
      <c r="O94" s="153" t="s">
        <v>498</v>
      </c>
      <c r="Q94" s="153" t="s">
        <v>447</v>
      </c>
      <c r="S94" s="254">
        <v>11</v>
      </c>
      <c r="T94" s="254"/>
      <c r="V94" s="255" t="s">
        <v>352</v>
      </c>
      <c r="W94" s="255"/>
      <c r="X94" s="255"/>
      <c r="Y94" s="255"/>
      <c r="Z94" s="255"/>
      <c r="AA94" s="255"/>
      <c r="AB94" s="255"/>
      <c r="AC94" s="255"/>
      <c r="AD94" s="255"/>
      <c r="AE94" s="255"/>
      <c r="AF94" s="255"/>
      <c r="AH94" s="256">
        <v>128090</v>
      </c>
      <c r="AI94" s="256"/>
      <c r="AJ94" s="256"/>
      <c r="AL94" s="256">
        <v>0</v>
      </c>
      <c r="AM94" s="256"/>
      <c r="AO94" s="256">
        <v>128090</v>
      </c>
      <c r="AP94" s="256"/>
      <c r="AQ94" s="256"/>
      <c r="AR94" s="256"/>
      <c r="AS94" s="256"/>
    </row>
    <row r="95" spans="9:45" ht="8.25" customHeight="1" x14ac:dyDescent="0.25">
      <c r="O95" s="153" t="s">
        <v>497</v>
      </c>
      <c r="Q95" s="153" t="s">
        <v>447</v>
      </c>
      <c r="S95" s="254">
        <v>11</v>
      </c>
      <c r="T95" s="254"/>
      <c r="V95" s="255" t="s">
        <v>354</v>
      </c>
      <c r="W95" s="255"/>
      <c r="X95" s="255"/>
      <c r="Y95" s="255"/>
      <c r="Z95" s="255"/>
      <c r="AA95" s="255"/>
      <c r="AB95" s="255"/>
      <c r="AC95" s="255"/>
      <c r="AD95" s="255"/>
      <c r="AE95" s="255"/>
      <c r="AF95" s="255"/>
      <c r="AH95" s="256">
        <v>126000</v>
      </c>
      <c r="AI95" s="256"/>
      <c r="AJ95" s="256"/>
      <c r="AL95" s="256">
        <v>0</v>
      </c>
      <c r="AM95" s="256"/>
      <c r="AO95" s="256">
        <v>126000</v>
      </c>
      <c r="AP95" s="256"/>
      <c r="AQ95" s="256"/>
      <c r="AR95" s="256"/>
      <c r="AS95" s="256"/>
    </row>
    <row r="96" spans="9:45" x14ac:dyDescent="0.25">
      <c r="K96" s="217" t="s">
        <v>452</v>
      </c>
      <c r="L96" s="217"/>
      <c r="M96" s="217"/>
      <c r="N96" s="217"/>
      <c r="O96" s="217"/>
      <c r="P96" s="217"/>
      <c r="Q96" s="217"/>
      <c r="R96" s="217"/>
      <c r="S96" s="217"/>
      <c r="T96" s="217"/>
      <c r="U96" s="217"/>
      <c r="V96" s="217"/>
      <c r="X96" s="220">
        <v>11</v>
      </c>
      <c r="Y96" s="220"/>
      <c r="AH96" s="253">
        <v>254090</v>
      </c>
      <c r="AI96" s="253"/>
      <c r="AJ96" s="253"/>
      <c r="AL96" s="253">
        <v>0</v>
      </c>
      <c r="AM96" s="253"/>
      <c r="AO96" s="253">
        <v>254090</v>
      </c>
      <c r="AP96" s="253"/>
      <c r="AQ96" s="253"/>
      <c r="AR96" s="253"/>
      <c r="AS96" s="253"/>
    </row>
    <row r="97" spans="9:45" ht="0.75" customHeight="1" x14ac:dyDescent="0.25"/>
    <row r="98" spans="9:45" x14ac:dyDescent="0.25">
      <c r="I98" s="257" t="s">
        <v>499</v>
      </c>
      <c r="J98" s="257"/>
      <c r="M98" s="257" t="s">
        <v>500</v>
      </c>
      <c r="N98" s="257"/>
      <c r="O98" s="257"/>
      <c r="P98" s="257"/>
      <c r="Q98" s="257"/>
      <c r="R98" s="257"/>
      <c r="S98" s="257"/>
      <c r="T98" s="257"/>
      <c r="U98" s="257"/>
      <c r="V98" s="257"/>
      <c r="W98" s="257"/>
      <c r="X98" s="257"/>
      <c r="Y98" s="257"/>
      <c r="Z98" s="257"/>
      <c r="AA98" s="257"/>
      <c r="AB98" s="257"/>
      <c r="AC98" s="257"/>
      <c r="AD98" s="257"/>
      <c r="AE98" s="257"/>
      <c r="AH98" s="253">
        <v>641390</v>
      </c>
      <c r="AI98" s="253"/>
      <c r="AJ98" s="253"/>
      <c r="AL98" s="253">
        <v>0</v>
      </c>
      <c r="AM98" s="253"/>
      <c r="AO98" s="253">
        <v>641390</v>
      </c>
      <c r="AP98" s="253"/>
      <c r="AQ98" s="253"/>
      <c r="AR98" s="253"/>
      <c r="AS98" s="253"/>
    </row>
    <row r="99" spans="9:45" ht="1.5" customHeight="1" x14ac:dyDescent="0.25"/>
    <row r="100" spans="9:45" ht="8.25" customHeight="1" x14ac:dyDescent="0.25">
      <c r="O100" s="153" t="s">
        <v>501</v>
      </c>
      <c r="Q100" s="153" t="s">
        <v>447</v>
      </c>
      <c r="S100" s="254">
        <v>11</v>
      </c>
      <c r="T100" s="254"/>
      <c r="V100" s="255" t="s">
        <v>356</v>
      </c>
      <c r="W100" s="255"/>
      <c r="X100" s="255"/>
      <c r="Y100" s="255"/>
      <c r="Z100" s="255"/>
      <c r="AA100" s="255"/>
      <c r="AB100" s="255"/>
      <c r="AC100" s="255"/>
      <c r="AD100" s="255"/>
      <c r="AE100" s="255"/>
      <c r="AF100" s="255"/>
      <c r="AH100" s="256">
        <v>41390</v>
      </c>
      <c r="AI100" s="256"/>
      <c r="AJ100" s="256"/>
      <c r="AL100" s="256">
        <v>0</v>
      </c>
      <c r="AM100" s="256"/>
      <c r="AO100" s="256">
        <v>41390</v>
      </c>
      <c r="AP100" s="256"/>
      <c r="AQ100" s="256"/>
      <c r="AR100" s="256"/>
      <c r="AS100" s="256"/>
    </row>
    <row r="101" spans="9:45" ht="8.25" customHeight="1" x14ac:dyDescent="0.25">
      <c r="O101" s="153" t="s">
        <v>502</v>
      </c>
      <c r="Q101" s="153" t="s">
        <v>447</v>
      </c>
      <c r="S101" s="254">
        <v>11</v>
      </c>
      <c r="T101" s="254"/>
      <c r="V101" s="255" t="s">
        <v>358</v>
      </c>
      <c r="W101" s="255"/>
      <c r="X101" s="255"/>
      <c r="Y101" s="255"/>
      <c r="Z101" s="255"/>
      <c r="AA101" s="255"/>
      <c r="AB101" s="255"/>
      <c r="AC101" s="255"/>
      <c r="AD101" s="255"/>
      <c r="AE101" s="255"/>
      <c r="AF101" s="255"/>
      <c r="AH101" s="256">
        <v>600000</v>
      </c>
      <c r="AI101" s="256"/>
      <c r="AJ101" s="256"/>
      <c r="AL101" s="256">
        <v>0</v>
      </c>
      <c r="AM101" s="256"/>
      <c r="AO101" s="256">
        <v>600000</v>
      </c>
      <c r="AP101" s="256"/>
      <c r="AQ101" s="256"/>
      <c r="AR101" s="256"/>
      <c r="AS101" s="256"/>
    </row>
    <row r="102" spans="9:45" x14ac:dyDescent="0.25">
      <c r="K102" s="217" t="s">
        <v>452</v>
      </c>
      <c r="L102" s="217"/>
      <c r="M102" s="217"/>
      <c r="N102" s="217"/>
      <c r="O102" s="217"/>
      <c r="P102" s="217"/>
      <c r="Q102" s="217"/>
      <c r="R102" s="217"/>
      <c r="S102" s="217"/>
      <c r="T102" s="217"/>
      <c r="U102" s="217"/>
      <c r="V102" s="217"/>
      <c r="X102" s="220">
        <v>11</v>
      </c>
      <c r="Y102" s="220"/>
      <c r="AH102" s="253">
        <v>641390</v>
      </c>
      <c r="AI102" s="253"/>
      <c r="AJ102" s="253"/>
      <c r="AL102" s="253">
        <v>0</v>
      </c>
      <c r="AM102" s="253"/>
      <c r="AO102" s="253">
        <v>641390</v>
      </c>
      <c r="AP102" s="253"/>
      <c r="AQ102" s="253"/>
      <c r="AR102" s="253"/>
      <c r="AS102" s="253"/>
    </row>
    <row r="103" spans="9:45" ht="8.25" customHeight="1" x14ac:dyDescent="0.25">
      <c r="O103" s="153" t="s">
        <v>502</v>
      </c>
      <c r="Q103" s="153" t="s">
        <v>447</v>
      </c>
      <c r="S103" s="254">
        <v>31</v>
      </c>
      <c r="T103" s="254"/>
      <c r="V103" s="255" t="s">
        <v>358</v>
      </c>
      <c r="W103" s="255"/>
      <c r="X103" s="255"/>
      <c r="Y103" s="255"/>
      <c r="Z103" s="255"/>
      <c r="AA103" s="255"/>
      <c r="AB103" s="255"/>
      <c r="AC103" s="255"/>
      <c r="AD103" s="255"/>
      <c r="AE103" s="255"/>
      <c r="AF103" s="255"/>
      <c r="AH103" s="256">
        <v>0</v>
      </c>
      <c r="AI103" s="256"/>
      <c r="AJ103" s="256"/>
      <c r="AL103" s="256">
        <v>0</v>
      </c>
      <c r="AM103" s="256"/>
      <c r="AO103" s="256">
        <v>0</v>
      </c>
      <c r="AP103" s="256"/>
      <c r="AQ103" s="256"/>
      <c r="AR103" s="256"/>
      <c r="AS103" s="256"/>
    </row>
    <row r="104" spans="9:45" x14ac:dyDescent="0.25">
      <c r="K104" s="217" t="s">
        <v>452</v>
      </c>
      <c r="L104" s="217"/>
      <c r="M104" s="217"/>
      <c r="N104" s="217"/>
      <c r="O104" s="217"/>
      <c r="P104" s="217"/>
      <c r="Q104" s="217"/>
      <c r="R104" s="217"/>
      <c r="S104" s="217"/>
      <c r="T104" s="217"/>
      <c r="U104" s="217"/>
      <c r="V104" s="217"/>
      <c r="X104" s="220">
        <v>31</v>
      </c>
      <c r="Y104" s="220"/>
      <c r="AH104" s="253">
        <v>0</v>
      </c>
      <c r="AI104" s="253"/>
      <c r="AJ104" s="253"/>
      <c r="AL104" s="253">
        <v>0</v>
      </c>
      <c r="AM104" s="253"/>
      <c r="AO104" s="253">
        <v>0</v>
      </c>
      <c r="AP104" s="253"/>
      <c r="AQ104" s="253"/>
      <c r="AR104" s="253"/>
      <c r="AS104" s="253"/>
    </row>
    <row r="105" spans="9:45" ht="0.75" customHeight="1" x14ac:dyDescent="0.25"/>
    <row r="106" spans="9:45" x14ac:dyDescent="0.25">
      <c r="I106" s="257" t="s">
        <v>503</v>
      </c>
      <c r="J106" s="257"/>
      <c r="M106" s="257" t="s">
        <v>504</v>
      </c>
      <c r="N106" s="257"/>
      <c r="O106" s="257"/>
      <c r="P106" s="257"/>
      <c r="Q106" s="257"/>
      <c r="R106" s="257"/>
      <c r="S106" s="257"/>
      <c r="T106" s="257"/>
      <c r="U106" s="257"/>
      <c r="V106" s="257"/>
      <c r="W106" s="257"/>
      <c r="X106" s="257"/>
      <c r="Y106" s="257"/>
      <c r="Z106" s="257"/>
      <c r="AA106" s="257"/>
      <c r="AB106" s="257"/>
      <c r="AC106" s="257"/>
      <c r="AD106" s="257"/>
      <c r="AE106" s="257"/>
      <c r="AH106" s="253">
        <v>1888092</v>
      </c>
      <c r="AI106" s="253"/>
      <c r="AJ106" s="253"/>
      <c r="AL106" s="253">
        <v>0</v>
      </c>
      <c r="AM106" s="253"/>
      <c r="AO106" s="253">
        <v>1888092</v>
      </c>
      <c r="AP106" s="253"/>
      <c r="AQ106" s="253"/>
      <c r="AR106" s="253"/>
      <c r="AS106" s="253"/>
    </row>
    <row r="107" spans="9:45" ht="1.5" customHeight="1" x14ac:dyDescent="0.25"/>
    <row r="108" spans="9:45" ht="8.25" customHeight="1" x14ac:dyDescent="0.25">
      <c r="O108" s="153" t="s">
        <v>508</v>
      </c>
      <c r="Q108" s="153" t="s">
        <v>447</v>
      </c>
      <c r="S108" s="254">
        <v>11</v>
      </c>
      <c r="T108" s="254"/>
      <c r="V108" s="255" t="s">
        <v>370</v>
      </c>
      <c r="W108" s="255"/>
      <c r="X108" s="255"/>
      <c r="Y108" s="255"/>
      <c r="Z108" s="255"/>
      <c r="AA108" s="255"/>
      <c r="AB108" s="255"/>
      <c r="AC108" s="255"/>
      <c r="AD108" s="255"/>
      <c r="AE108" s="255"/>
      <c r="AF108" s="255"/>
      <c r="AH108" s="256">
        <v>468000</v>
      </c>
      <c r="AI108" s="256"/>
      <c r="AJ108" s="256"/>
      <c r="AL108" s="256">
        <v>0</v>
      </c>
      <c r="AM108" s="256"/>
      <c r="AO108" s="256">
        <v>468000</v>
      </c>
      <c r="AP108" s="256"/>
      <c r="AQ108" s="256"/>
      <c r="AR108" s="256"/>
      <c r="AS108" s="256"/>
    </row>
    <row r="109" spans="9:45" ht="8.25" customHeight="1" x14ac:dyDescent="0.25">
      <c r="O109" s="153" t="s">
        <v>509</v>
      </c>
      <c r="Q109" s="153" t="s">
        <v>447</v>
      </c>
      <c r="S109" s="254">
        <v>11</v>
      </c>
      <c r="T109" s="254"/>
      <c r="V109" s="255" t="s">
        <v>362</v>
      </c>
      <c r="W109" s="255"/>
      <c r="X109" s="255"/>
      <c r="Y109" s="255"/>
      <c r="Z109" s="255"/>
      <c r="AA109" s="255"/>
      <c r="AB109" s="255"/>
      <c r="AC109" s="255"/>
      <c r="AD109" s="255"/>
      <c r="AE109" s="255"/>
      <c r="AF109" s="255"/>
      <c r="AH109" s="256">
        <v>1000</v>
      </c>
      <c r="AI109" s="256"/>
      <c r="AJ109" s="256"/>
      <c r="AL109" s="256">
        <v>0</v>
      </c>
      <c r="AM109" s="256"/>
      <c r="AO109" s="256">
        <v>1000</v>
      </c>
      <c r="AP109" s="256"/>
      <c r="AQ109" s="256"/>
      <c r="AR109" s="256"/>
      <c r="AS109" s="256"/>
    </row>
    <row r="110" spans="9:45" ht="8.25" customHeight="1" x14ac:dyDescent="0.25">
      <c r="O110" s="153" t="s">
        <v>505</v>
      </c>
      <c r="Q110" s="153" t="s">
        <v>447</v>
      </c>
      <c r="S110" s="254">
        <v>11</v>
      </c>
      <c r="T110" s="254"/>
      <c r="V110" s="255" t="s">
        <v>366</v>
      </c>
      <c r="W110" s="255"/>
      <c r="X110" s="255"/>
      <c r="Y110" s="255"/>
      <c r="Z110" s="255"/>
      <c r="AA110" s="255"/>
      <c r="AB110" s="255"/>
      <c r="AC110" s="255"/>
      <c r="AD110" s="255"/>
      <c r="AE110" s="255"/>
      <c r="AF110" s="255"/>
      <c r="AH110" s="256">
        <v>149092</v>
      </c>
      <c r="AI110" s="256"/>
      <c r="AJ110" s="256"/>
      <c r="AL110" s="256">
        <v>0</v>
      </c>
      <c r="AM110" s="256"/>
      <c r="AO110" s="256">
        <v>149092</v>
      </c>
      <c r="AP110" s="256"/>
      <c r="AQ110" s="256"/>
      <c r="AR110" s="256"/>
      <c r="AS110" s="256"/>
    </row>
    <row r="111" spans="9:45" ht="8.25" customHeight="1" x14ac:dyDescent="0.25">
      <c r="O111" s="153" t="s">
        <v>507</v>
      </c>
      <c r="Q111" s="153" t="s">
        <v>447</v>
      </c>
      <c r="S111" s="254">
        <v>11</v>
      </c>
      <c r="T111" s="254"/>
      <c r="V111" s="255" t="s">
        <v>368</v>
      </c>
      <c r="W111" s="255"/>
      <c r="X111" s="255"/>
      <c r="Y111" s="255"/>
      <c r="Z111" s="255"/>
      <c r="AA111" s="255"/>
      <c r="AB111" s="255"/>
      <c r="AC111" s="255"/>
      <c r="AD111" s="255"/>
      <c r="AE111" s="255"/>
      <c r="AF111" s="255"/>
      <c r="AH111" s="256">
        <v>444000</v>
      </c>
      <c r="AI111" s="256"/>
      <c r="AJ111" s="256"/>
      <c r="AL111" s="256">
        <v>0</v>
      </c>
      <c r="AM111" s="256"/>
      <c r="AO111" s="256">
        <v>444000</v>
      </c>
      <c r="AP111" s="256"/>
      <c r="AQ111" s="256"/>
      <c r="AR111" s="256"/>
      <c r="AS111" s="256"/>
    </row>
    <row r="112" spans="9:45" ht="8.25" customHeight="1" x14ac:dyDescent="0.25">
      <c r="O112" s="153" t="s">
        <v>510</v>
      </c>
      <c r="Q112" s="153" t="s">
        <v>447</v>
      </c>
      <c r="S112" s="254">
        <v>11</v>
      </c>
      <c r="T112" s="254"/>
      <c r="V112" s="255" t="s">
        <v>360</v>
      </c>
      <c r="W112" s="255"/>
      <c r="X112" s="255"/>
      <c r="Y112" s="255"/>
      <c r="Z112" s="255"/>
      <c r="AA112" s="255"/>
      <c r="AB112" s="255"/>
      <c r="AC112" s="255"/>
      <c r="AD112" s="255"/>
      <c r="AE112" s="255"/>
      <c r="AF112" s="255"/>
      <c r="AH112" s="256">
        <v>140000</v>
      </c>
      <c r="AI112" s="256"/>
      <c r="AJ112" s="256"/>
      <c r="AL112" s="256">
        <v>0</v>
      </c>
      <c r="AM112" s="256"/>
      <c r="AO112" s="256">
        <v>140000</v>
      </c>
      <c r="AP112" s="256"/>
      <c r="AQ112" s="256"/>
      <c r="AR112" s="256"/>
      <c r="AS112" s="256"/>
    </row>
    <row r="113" spans="9:45" ht="8.25" customHeight="1" x14ac:dyDescent="0.25">
      <c r="O113" s="153" t="s">
        <v>506</v>
      </c>
      <c r="Q113" s="153" t="s">
        <v>447</v>
      </c>
      <c r="S113" s="254">
        <v>11</v>
      </c>
      <c r="T113" s="254"/>
      <c r="V113" s="255" t="s">
        <v>364</v>
      </c>
      <c r="W113" s="255"/>
      <c r="X113" s="255"/>
      <c r="Y113" s="255"/>
      <c r="Z113" s="255"/>
      <c r="AA113" s="255"/>
      <c r="AB113" s="255"/>
      <c r="AC113" s="255"/>
      <c r="AD113" s="255"/>
      <c r="AE113" s="255"/>
      <c r="AF113" s="255"/>
      <c r="AH113" s="256">
        <v>6000</v>
      </c>
      <c r="AI113" s="256"/>
      <c r="AJ113" s="256"/>
      <c r="AL113" s="256">
        <v>0</v>
      </c>
      <c r="AM113" s="256"/>
      <c r="AO113" s="256">
        <v>6000</v>
      </c>
      <c r="AP113" s="256"/>
      <c r="AQ113" s="256"/>
      <c r="AR113" s="256"/>
      <c r="AS113" s="256"/>
    </row>
    <row r="114" spans="9:45" x14ac:dyDescent="0.25">
      <c r="K114" s="217" t="s">
        <v>452</v>
      </c>
      <c r="L114" s="217"/>
      <c r="M114" s="217"/>
      <c r="N114" s="217"/>
      <c r="O114" s="217"/>
      <c r="P114" s="217"/>
      <c r="Q114" s="217"/>
      <c r="R114" s="217"/>
      <c r="S114" s="217"/>
      <c r="T114" s="217"/>
      <c r="U114" s="217"/>
      <c r="V114" s="217"/>
      <c r="X114" s="220">
        <v>11</v>
      </c>
      <c r="Y114" s="220"/>
      <c r="AH114" s="253">
        <v>1208092</v>
      </c>
      <c r="AI114" s="253"/>
      <c r="AJ114" s="253"/>
      <c r="AL114" s="253">
        <v>0</v>
      </c>
      <c r="AM114" s="253"/>
      <c r="AO114" s="253">
        <v>1208092</v>
      </c>
      <c r="AP114" s="253"/>
      <c r="AQ114" s="253"/>
      <c r="AR114" s="253"/>
      <c r="AS114" s="253"/>
    </row>
    <row r="115" spans="9:45" ht="1.5" customHeight="1" x14ac:dyDescent="0.25"/>
    <row r="116" spans="9:45" ht="8.25" customHeight="1" x14ac:dyDescent="0.25">
      <c r="O116" s="153" t="s">
        <v>505</v>
      </c>
      <c r="Q116" s="153" t="s">
        <v>447</v>
      </c>
      <c r="S116" s="254">
        <v>31</v>
      </c>
      <c r="T116" s="254"/>
      <c r="V116" s="255" t="s">
        <v>366</v>
      </c>
      <c r="W116" s="255"/>
      <c r="X116" s="255"/>
      <c r="Y116" s="255"/>
      <c r="Z116" s="255"/>
      <c r="AA116" s="255"/>
      <c r="AB116" s="255"/>
      <c r="AC116" s="255"/>
      <c r="AD116" s="255"/>
      <c r="AE116" s="255"/>
      <c r="AF116" s="255"/>
      <c r="AH116" s="256">
        <v>637000</v>
      </c>
      <c r="AI116" s="256"/>
      <c r="AJ116" s="256"/>
      <c r="AL116" s="256">
        <v>0</v>
      </c>
      <c r="AM116" s="256"/>
      <c r="AO116" s="256">
        <v>637000</v>
      </c>
      <c r="AP116" s="256"/>
      <c r="AQ116" s="256"/>
      <c r="AR116" s="256"/>
      <c r="AS116" s="256"/>
    </row>
    <row r="117" spans="9:45" x14ac:dyDescent="0.25">
      <c r="K117" s="217" t="s">
        <v>452</v>
      </c>
      <c r="L117" s="217"/>
      <c r="M117" s="217"/>
      <c r="N117" s="217"/>
      <c r="O117" s="217"/>
      <c r="P117" s="217"/>
      <c r="Q117" s="217"/>
      <c r="R117" s="217"/>
      <c r="S117" s="217"/>
      <c r="T117" s="217"/>
      <c r="U117" s="217"/>
      <c r="V117" s="217"/>
      <c r="X117" s="220">
        <v>31</v>
      </c>
      <c r="Y117" s="220"/>
      <c r="AH117" s="253">
        <v>637000</v>
      </c>
      <c r="AI117" s="253"/>
      <c r="AJ117" s="253"/>
      <c r="AL117" s="253">
        <v>0</v>
      </c>
      <c r="AM117" s="253"/>
      <c r="AO117" s="253">
        <v>637000</v>
      </c>
      <c r="AP117" s="253"/>
      <c r="AQ117" s="253"/>
      <c r="AR117" s="253"/>
      <c r="AS117" s="253"/>
    </row>
    <row r="118" spans="9:45" ht="1.5" customHeight="1" x14ac:dyDescent="0.25"/>
    <row r="119" spans="9:45" ht="8.25" customHeight="1" x14ac:dyDescent="0.25">
      <c r="O119" s="153" t="s">
        <v>505</v>
      </c>
      <c r="Q119" s="153" t="s">
        <v>447</v>
      </c>
      <c r="S119" s="254">
        <v>32</v>
      </c>
      <c r="T119" s="254"/>
      <c r="V119" s="255" t="s">
        <v>366</v>
      </c>
      <c r="W119" s="255"/>
      <c r="X119" s="255"/>
      <c r="Y119" s="255"/>
      <c r="Z119" s="255"/>
      <c r="AA119" s="255"/>
      <c r="AB119" s="255"/>
      <c r="AC119" s="255"/>
      <c r="AD119" s="255"/>
      <c r="AE119" s="255"/>
      <c r="AF119" s="255"/>
      <c r="AH119" s="256">
        <v>43000</v>
      </c>
      <c r="AI119" s="256"/>
      <c r="AJ119" s="256"/>
      <c r="AL119" s="256">
        <v>0</v>
      </c>
      <c r="AM119" s="256"/>
      <c r="AO119" s="256">
        <v>43000</v>
      </c>
      <c r="AP119" s="256"/>
      <c r="AQ119" s="256"/>
      <c r="AR119" s="256"/>
      <c r="AS119" s="256"/>
    </row>
    <row r="120" spans="9:45" x14ac:dyDescent="0.25">
      <c r="K120" s="217" t="s">
        <v>452</v>
      </c>
      <c r="L120" s="217"/>
      <c r="M120" s="217"/>
      <c r="N120" s="217"/>
      <c r="O120" s="217"/>
      <c r="P120" s="217"/>
      <c r="Q120" s="217"/>
      <c r="R120" s="217"/>
      <c r="S120" s="217"/>
      <c r="T120" s="217"/>
      <c r="U120" s="217"/>
      <c r="V120" s="217"/>
      <c r="X120" s="220">
        <v>32</v>
      </c>
      <c r="Y120" s="220"/>
      <c r="AH120" s="253">
        <v>43000</v>
      </c>
      <c r="AI120" s="253"/>
      <c r="AJ120" s="253"/>
      <c r="AL120" s="253">
        <v>0</v>
      </c>
      <c r="AM120" s="253"/>
      <c r="AO120" s="253">
        <v>43000</v>
      </c>
      <c r="AP120" s="253"/>
      <c r="AQ120" s="253"/>
      <c r="AR120" s="253"/>
      <c r="AS120" s="253"/>
    </row>
    <row r="121" spans="9:45" ht="0.75" customHeight="1" x14ac:dyDescent="0.25"/>
    <row r="122" spans="9:45" ht="1.5" customHeight="1" x14ac:dyDescent="0.25"/>
    <row r="123" spans="9:45" x14ac:dyDescent="0.25">
      <c r="I123" s="257" t="s">
        <v>511</v>
      </c>
      <c r="J123" s="257"/>
      <c r="M123" s="257" t="s">
        <v>512</v>
      </c>
      <c r="N123" s="257"/>
      <c r="O123" s="257"/>
      <c r="P123" s="257"/>
      <c r="Q123" s="257"/>
      <c r="R123" s="257"/>
      <c r="S123" s="257"/>
      <c r="T123" s="257"/>
      <c r="U123" s="257"/>
      <c r="V123" s="257"/>
      <c r="W123" s="257"/>
      <c r="X123" s="257"/>
      <c r="Y123" s="257"/>
      <c r="Z123" s="257"/>
      <c r="AA123" s="257"/>
      <c r="AB123" s="257"/>
      <c r="AC123" s="257"/>
      <c r="AD123" s="257"/>
      <c r="AE123" s="257"/>
      <c r="AH123" s="253">
        <v>240516</v>
      </c>
      <c r="AI123" s="253"/>
      <c r="AJ123" s="253"/>
      <c r="AL123" s="253">
        <v>0</v>
      </c>
      <c r="AM123" s="253"/>
      <c r="AO123" s="253">
        <v>240516</v>
      </c>
      <c r="AP123" s="253"/>
      <c r="AQ123" s="253"/>
      <c r="AR123" s="253"/>
      <c r="AS123" s="253"/>
    </row>
    <row r="124" spans="9:45" x14ac:dyDescent="0.25">
      <c r="I124" s="257" t="s">
        <v>513</v>
      </c>
      <c r="J124" s="257"/>
      <c r="M124" s="257" t="s">
        <v>514</v>
      </c>
      <c r="N124" s="257"/>
      <c r="O124" s="257"/>
      <c r="P124" s="257"/>
      <c r="Q124" s="257"/>
      <c r="R124" s="257"/>
      <c r="S124" s="257"/>
      <c r="T124" s="257"/>
      <c r="U124" s="257"/>
      <c r="V124" s="257"/>
      <c r="W124" s="257"/>
      <c r="X124" s="257"/>
      <c r="Y124" s="257"/>
      <c r="Z124" s="257"/>
      <c r="AA124" s="257"/>
      <c r="AB124" s="257"/>
      <c r="AC124" s="257"/>
      <c r="AD124" s="257"/>
      <c r="AE124" s="257"/>
      <c r="AH124" s="253">
        <v>25202</v>
      </c>
      <c r="AI124" s="253"/>
      <c r="AJ124" s="253"/>
      <c r="AL124" s="253">
        <v>0</v>
      </c>
      <c r="AM124" s="253"/>
      <c r="AO124" s="253">
        <v>25202</v>
      </c>
      <c r="AP124" s="253"/>
      <c r="AQ124" s="253"/>
      <c r="AR124" s="253"/>
      <c r="AS124" s="253"/>
    </row>
    <row r="125" spans="9:45" ht="1.5" customHeight="1" x14ac:dyDescent="0.25"/>
    <row r="126" spans="9:45" ht="8.25" customHeight="1" x14ac:dyDescent="0.25">
      <c r="O126" s="153" t="s">
        <v>515</v>
      </c>
      <c r="Q126" s="153" t="s">
        <v>447</v>
      </c>
      <c r="S126" s="254">
        <v>11</v>
      </c>
      <c r="T126" s="254"/>
      <c r="V126" s="255" t="s">
        <v>372</v>
      </c>
      <c r="W126" s="255"/>
      <c r="X126" s="255"/>
      <c r="Y126" s="255"/>
      <c r="Z126" s="255"/>
      <c r="AA126" s="255"/>
      <c r="AB126" s="255"/>
      <c r="AC126" s="255"/>
      <c r="AD126" s="255"/>
      <c r="AE126" s="255"/>
      <c r="AF126" s="255"/>
      <c r="AH126" s="256">
        <v>25202</v>
      </c>
      <c r="AI126" s="256"/>
      <c r="AJ126" s="256"/>
      <c r="AL126" s="256">
        <v>0</v>
      </c>
      <c r="AM126" s="256"/>
      <c r="AO126" s="256">
        <v>25202</v>
      </c>
      <c r="AP126" s="256"/>
      <c r="AQ126" s="256"/>
      <c r="AR126" s="256"/>
      <c r="AS126" s="256"/>
    </row>
    <row r="127" spans="9:45" x14ac:dyDescent="0.25">
      <c r="K127" s="217" t="s">
        <v>452</v>
      </c>
      <c r="L127" s="217"/>
      <c r="M127" s="217"/>
      <c r="N127" s="217"/>
      <c r="O127" s="217"/>
      <c r="P127" s="217"/>
      <c r="Q127" s="217"/>
      <c r="R127" s="217"/>
      <c r="S127" s="217"/>
      <c r="T127" s="217"/>
      <c r="U127" s="217"/>
      <c r="V127" s="217"/>
      <c r="X127" s="220">
        <v>11</v>
      </c>
      <c r="Y127" s="220"/>
      <c r="AH127" s="253">
        <v>25202</v>
      </c>
      <c r="AI127" s="253"/>
      <c r="AJ127" s="253"/>
      <c r="AL127" s="253">
        <v>0</v>
      </c>
      <c r="AM127" s="253"/>
      <c r="AO127" s="253">
        <v>25202</v>
      </c>
      <c r="AP127" s="253"/>
      <c r="AQ127" s="253"/>
      <c r="AR127" s="253"/>
      <c r="AS127" s="253"/>
    </row>
    <row r="128" spans="9:45" ht="0.75" customHeight="1" x14ac:dyDescent="0.25"/>
    <row r="129" spans="9:45" x14ac:dyDescent="0.25">
      <c r="I129" s="257" t="s">
        <v>516</v>
      </c>
      <c r="J129" s="257"/>
      <c r="M129" s="257" t="s">
        <v>517</v>
      </c>
      <c r="N129" s="257"/>
      <c r="O129" s="257"/>
      <c r="P129" s="257"/>
      <c r="Q129" s="257"/>
      <c r="R129" s="257"/>
      <c r="S129" s="257"/>
      <c r="T129" s="257"/>
      <c r="U129" s="257"/>
      <c r="V129" s="257"/>
      <c r="W129" s="257"/>
      <c r="X129" s="257"/>
      <c r="Y129" s="257"/>
      <c r="Z129" s="257"/>
      <c r="AA129" s="257"/>
      <c r="AB129" s="257"/>
      <c r="AC129" s="257"/>
      <c r="AD129" s="257"/>
      <c r="AE129" s="257"/>
      <c r="AH129" s="253">
        <v>14123</v>
      </c>
      <c r="AI129" s="253"/>
      <c r="AJ129" s="253"/>
      <c r="AL129" s="253">
        <v>0</v>
      </c>
      <c r="AM129" s="253"/>
      <c r="AO129" s="253">
        <v>14123</v>
      </c>
      <c r="AP129" s="253"/>
      <c r="AQ129" s="253"/>
      <c r="AR129" s="253"/>
      <c r="AS129" s="253"/>
    </row>
    <row r="130" spans="9:45" ht="1.5" customHeight="1" x14ac:dyDescent="0.25"/>
    <row r="131" spans="9:45" ht="8.25" customHeight="1" x14ac:dyDescent="0.25">
      <c r="O131" s="153" t="s">
        <v>518</v>
      </c>
      <c r="Q131" s="153" t="s">
        <v>447</v>
      </c>
      <c r="S131" s="254">
        <v>11</v>
      </c>
      <c r="T131" s="254"/>
      <c r="V131" s="255" t="s">
        <v>374</v>
      </c>
      <c r="W131" s="255"/>
      <c r="X131" s="255"/>
      <c r="Y131" s="255"/>
      <c r="Z131" s="255"/>
      <c r="AA131" s="255"/>
      <c r="AB131" s="255"/>
      <c r="AC131" s="255"/>
      <c r="AD131" s="255"/>
      <c r="AE131" s="255"/>
      <c r="AF131" s="255"/>
      <c r="AH131" s="256">
        <v>14123</v>
      </c>
      <c r="AI131" s="256"/>
      <c r="AJ131" s="256"/>
      <c r="AL131" s="256">
        <v>0</v>
      </c>
      <c r="AM131" s="256"/>
      <c r="AO131" s="256">
        <v>14123</v>
      </c>
      <c r="AP131" s="256"/>
      <c r="AQ131" s="256"/>
      <c r="AR131" s="256"/>
      <c r="AS131" s="256"/>
    </row>
    <row r="132" spans="9:45" x14ac:dyDescent="0.25">
      <c r="K132" s="217" t="s">
        <v>452</v>
      </c>
      <c r="L132" s="217"/>
      <c r="M132" s="217"/>
      <c r="N132" s="217"/>
      <c r="O132" s="217"/>
      <c r="P132" s="217"/>
      <c r="Q132" s="217"/>
      <c r="R132" s="217"/>
      <c r="S132" s="217"/>
      <c r="T132" s="217"/>
      <c r="U132" s="217"/>
      <c r="V132" s="217"/>
      <c r="X132" s="220">
        <v>11</v>
      </c>
      <c r="Y132" s="220"/>
      <c r="AH132" s="253">
        <v>14123</v>
      </c>
      <c r="AI132" s="253"/>
      <c r="AJ132" s="253"/>
      <c r="AL132" s="253">
        <v>0</v>
      </c>
      <c r="AM132" s="253"/>
      <c r="AO132" s="253">
        <v>14123</v>
      </c>
      <c r="AP132" s="253"/>
      <c r="AQ132" s="253"/>
      <c r="AR132" s="253"/>
      <c r="AS132" s="253"/>
    </row>
    <row r="133" spans="9:45" ht="0.75" customHeight="1" x14ac:dyDescent="0.25"/>
    <row r="134" spans="9:45" x14ac:dyDescent="0.25">
      <c r="I134" s="257" t="s">
        <v>519</v>
      </c>
      <c r="J134" s="257"/>
      <c r="M134" s="257" t="s">
        <v>520</v>
      </c>
      <c r="N134" s="257"/>
      <c r="O134" s="257"/>
      <c r="P134" s="257"/>
      <c r="Q134" s="257"/>
      <c r="R134" s="257"/>
      <c r="S134" s="257"/>
      <c r="T134" s="257"/>
      <c r="U134" s="257"/>
      <c r="V134" s="257"/>
      <c r="W134" s="257"/>
      <c r="X134" s="257"/>
      <c r="Y134" s="257"/>
      <c r="Z134" s="257"/>
      <c r="AA134" s="257"/>
      <c r="AB134" s="257"/>
      <c r="AC134" s="257"/>
      <c r="AD134" s="257"/>
      <c r="AE134" s="257"/>
      <c r="AH134" s="253">
        <v>73648</v>
      </c>
      <c r="AI134" s="253"/>
      <c r="AJ134" s="253"/>
      <c r="AL134" s="253">
        <v>0</v>
      </c>
      <c r="AM134" s="253"/>
      <c r="AO134" s="253">
        <v>73648</v>
      </c>
      <c r="AP134" s="253"/>
      <c r="AQ134" s="253"/>
      <c r="AR134" s="253"/>
      <c r="AS134" s="253"/>
    </row>
    <row r="135" spans="9:45" ht="1.5" customHeight="1" x14ac:dyDescent="0.25"/>
    <row r="136" spans="9:45" ht="8.25" customHeight="1" x14ac:dyDescent="0.25">
      <c r="O136" s="153" t="s">
        <v>524</v>
      </c>
      <c r="Q136" s="153" t="s">
        <v>447</v>
      </c>
      <c r="S136" s="254">
        <v>11</v>
      </c>
      <c r="T136" s="254"/>
      <c r="V136" s="255" t="s">
        <v>382</v>
      </c>
      <c r="W136" s="255"/>
      <c r="X136" s="255"/>
      <c r="Y136" s="255"/>
      <c r="Z136" s="255"/>
      <c r="AA136" s="255"/>
      <c r="AB136" s="255"/>
      <c r="AC136" s="255"/>
      <c r="AD136" s="255"/>
      <c r="AE136" s="255"/>
      <c r="AF136" s="255"/>
      <c r="AH136" s="256">
        <v>8091</v>
      </c>
      <c r="AI136" s="256"/>
      <c r="AJ136" s="256"/>
      <c r="AL136" s="256">
        <v>0</v>
      </c>
      <c r="AM136" s="256"/>
      <c r="AO136" s="256">
        <v>8091</v>
      </c>
      <c r="AP136" s="256"/>
      <c r="AQ136" s="256"/>
      <c r="AR136" s="256"/>
      <c r="AS136" s="256"/>
    </row>
    <row r="137" spans="9:45" ht="8.25" customHeight="1" x14ac:dyDescent="0.25">
      <c r="O137" s="153" t="s">
        <v>522</v>
      </c>
      <c r="Q137" s="153" t="s">
        <v>447</v>
      </c>
      <c r="S137" s="254">
        <v>11</v>
      </c>
      <c r="T137" s="254"/>
      <c r="V137" s="255" t="s">
        <v>376</v>
      </c>
      <c r="W137" s="255"/>
      <c r="X137" s="255"/>
      <c r="Y137" s="255"/>
      <c r="Z137" s="255"/>
      <c r="AA137" s="255"/>
      <c r="AB137" s="255"/>
      <c r="AC137" s="255"/>
      <c r="AD137" s="255"/>
      <c r="AE137" s="255"/>
      <c r="AF137" s="255"/>
      <c r="AH137" s="256">
        <v>36396</v>
      </c>
      <c r="AI137" s="256"/>
      <c r="AJ137" s="256"/>
      <c r="AL137" s="256">
        <v>0</v>
      </c>
      <c r="AM137" s="256"/>
      <c r="AO137" s="256">
        <v>36396</v>
      </c>
      <c r="AP137" s="256"/>
      <c r="AQ137" s="256"/>
      <c r="AR137" s="256"/>
      <c r="AS137" s="256"/>
    </row>
    <row r="138" spans="9:45" ht="8.25" customHeight="1" x14ac:dyDescent="0.25">
      <c r="O138" s="153" t="s">
        <v>523</v>
      </c>
      <c r="Q138" s="153" t="s">
        <v>447</v>
      </c>
      <c r="S138" s="254">
        <v>11</v>
      </c>
      <c r="T138" s="254"/>
      <c r="V138" s="255" t="s">
        <v>378</v>
      </c>
      <c r="W138" s="255"/>
      <c r="X138" s="255"/>
      <c r="Y138" s="255"/>
      <c r="Z138" s="255"/>
      <c r="AA138" s="255"/>
      <c r="AB138" s="255"/>
      <c r="AC138" s="255"/>
      <c r="AD138" s="255"/>
      <c r="AE138" s="255"/>
      <c r="AF138" s="255"/>
      <c r="AH138" s="256">
        <v>20574</v>
      </c>
      <c r="AI138" s="256"/>
      <c r="AJ138" s="256"/>
      <c r="AL138" s="256">
        <v>0</v>
      </c>
      <c r="AM138" s="256"/>
      <c r="AO138" s="256">
        <v>20574</v>
      </c>
      <c r="AP138" s="256"/>
      <c r="AQ138" s="256"/>
      <c r="AR138" s="256"/>
      <c r="AS138" s="256"/>
    </row>
    <row r="139" spans="9:45" ht="8.25" customHeight="1" x14ac:dyDescent="0.25">
      <c r="O139" s="153" t="s">
        <v>521</v>
      </c>
      <c r="Q139" s="153" t="s">
        <v>447</v>
      </c>
      <c r="S139" s="254">
        <v>11</v>
      </c>
      <c r="T139" s="254"/>
      <c r="V139" s="255" t="s">
        <v>380</v>
      </c>
      <c r="W139" s="255"/>
      <c r="X139" s="255"/>
      <c r="Y139" s="255"/>
      <c r="Z139" s="255"/>
      <c r="AA139" s="255"/>
      <c r="AB139" s="255"/>
      <c r="AC139" s="255"/>
      <c r="AD139" s="255"/>
      <c r="AE139" s="255"/>
      <c r="AF139" s="255"/>
      <c r="AH139" s="256">
        <v>8587</v>
      </c>
      <c r="AI139" s="256"/>
      <c r="AJ139" s="256"/>
      <c r="AL139" s="256">
        <v>0</v>
      </c>
      <c r="AM139" s="256"/>
      <c r="AO139" s="256">
        <v>8587</v>
      </c>
      <c r="AP139" s="256"/>
      <c r="AQ139" s="256"/>
      <c r="AR139" s="256"/>
      <c r="AS139" s="256"/>
    </row>
    <row r="140" spans="9:45" x14ac:dyDescent="0.25">
      <c r="K140" s="217" t="s">
        <v>452</v>
      </c>
      <c r="L140" s="217"/>
      <c r="M140" s="217"/>
      <c r="N140" s="217"/>
      <c r="O140" s="217"/>
      <c r="P140" s="217"/>
      <c r="Q140" s="217"/>
      <c r="R140" s="217"/>
      <c r="S140" s="217"/>
      <c r="T140" s="217"/>
      <c r="U140" s="217"/>
      <c r="V140" s="217"/>
      <c r="X140" s="220">
        <v>11</v>
      </c>
      <c r="Y140" s="220"/>
      <c r="AH140" s="253">
        <v>73648</v>
      </c>
      <c r="AI140" s="253"/>
      <c r="AJ140" s="253"/>
      <c r="AL140" s="253">
        <v>0</v>
      </c>
      <c r="AM140" s="253"/>
      <c r="AO140" s="253">
        <v>73648</v>
      </c>
      <c r="AP140" s="253"/>
      <c r="AQ140" s="253"/>
      <c r="AR140" s="253"/>
      <c r="AS140" s="253"/>
    </row>
    <row r="141" spans="9:45" ht="0.75" customHeight="1" x14ac:dyDescent="0.25"/>
    <row r="142" spans="9:45" x14ac:dyDescent="0.25">
      <c r="I142" s="257" t="s">
        <v>525</v>
      </c>
      <c r="J142" s="257"/>
      <c r="M142" s="257" t="s">
        <v>526</v>
      </c>
      <c r="N142" s="257"/>
      <c r="O142" s="257"/>
      <c r="P142" s="257"/>
      <c r="Q142" s="257"/>
      <c r="R142" s="257"/>
      <c r="S142" s="257"/>
      <c r="T142" s="257"/>
      <c r="U142" s="257"/>
      <c r="V142" s="257"/>
      <c r="W142" s="257"/>
      <c r="X142" s="257"/>
      <c r="Y142" s="257"/>
      <c r="Z142" s="257"/>
      <c r="AA142" s="257"/>
      <c r="AB142" s="257"/>
      <c r="AC142" s="257"/>
      <c r="AD142" s="257"/>
      <c r="AE142" s="257"/>
      <c r="AH142" s="253">
        <v>6518</v>
      </c>
      <c r="AI142" s="253"/>
      <c r="AJ142" s="253"/>
      <c r="AL142" s="253">
        <v>0</v>
      </c>
      <c r="AM142" s="253"/>
      <c r="AO142" s="253">
        <v>6518</v>
      </c>
      <c r="AP142" s="253"/>
      <c r="AQ142" s="253"/>
      <c r="AR142" s="253"/>
      <c r="AS142" s="253"/>
    </row>
    <row r="143" spans="9:45" ht="1.5" customHeight="1" x14ac:dyDescent="0.25"/>
    <row r="144" spans="9:45" ht="8.25" customHeight="1" x14ac:dyDescent="0.25">
      <c r="O144" s="153" t="s">
        <v>527</v>
      </c>
      <c r="Q144" s="153" t="s">
        <v>447</v>
      </c>
      <c r="S144" s="254">
        <v>11</v>
      </c>
      <c r="T144" s="254"/>
      <c r="V144" s="255" t="s">
        <v>384</v>
      </c>
      <c r="W144" s="255"/>
      <c r="X144" s="255"/>
      <c r="Y144" s="255"/>
      <c r="Z144" s="255"/>
      <c r="AA144" s="255"/>
      <c r="AB144" s="255"/>
      <c r="AC144" s="255"/>
      <c r="AD144" s="255"/>
      <c r="AE144" s="255"/>
      <c r="AF144" s="255"/>
      <c r="AH144" s="256">
        <v>6518</v>
      </c>
      <c r="AI144" s="256"/>
      <c r="AJ144" s="256"/>
      <c r="AL144" s="256">
        <v>0</v>
      </c>
      <c r="AM144" s="256"/>
      <c r="AO144" s="256">
        <v>6518</v>
      </c>
      <c r="AP144" s="256"/>
      <c r="AQ144" s="256"/>
      <c r="AR144" s="256"/>
      <c r="AS144" s="256"/>
    </row>
    <row r="145" spans="9:45" x14ac:dyDescent="0.25">
      <c r="K145" s="217" t="s">
        <v>452</v>
      </c>
      <c r="L145" s="217"/>
      <c r="M145" s="217"/>
      <c r="N145" s="217"/>
      <c r="O145" s="217"/>
      <c r="P145" s="217"/>
      <c r="Q145" s="217"/>
      <c r="R145" s="217"/>
      <c r="S145" s="217"/>
      <c r="T145" s="217"/>
      <c r="U145" s="217"/>
      <c r="V145" s="217"/>
      <c r="X145" s="220">
        <v>11</v>
      </c>
      <c r="Y145" s="220"/>
      <c r="AH145" s="253">
        <v>6518</v>
      </c>
      <c r="AI145" s="253"/>
      <c r="AJ145" s="253"/>
      <c r="AL145" s="253">
        <v>0</v>
      </c>
      <c r="AM145" s="253"/>
      <c r="AO145" s="253">
        <v>6518</v>
      </c>
      <c r="AP145" s="253"/>
      <c r="AQ145" s="253"/>
      <c r="AR145" s="253"/>
      <c r="AS145" s="253"/>
    </row>
    <row r="146" spans="9:45" ht="0.75" customHeight="1" x14ac:dyDescent="0.25"/>
    <row r="147" spans="9:45" x14ac:dyDescent="0.25">
      <c r="I147" s="257" t="s">
        <v>528</v>
      </c>
      <c r="J147" s="257"/>
      <c r="M147" s="257" t="s">
        <v>529</v>
      </c>
      <c r="N147" s="257"/>
      <c r="O147" s="257"/>
      <c r="P147" s="257"/>
      <c r="Q147" s="257"/>
      <c r="R147" s="257"/>
      <c r="S147" s="257"/>
      <c r="T147" s="257"/>
      <c r="U147" s="257"/>
      <c r="V147" s="257"/>
      <c r="W147" s="257"/>
      <c r="X147" s="257"/>
      <c r="Y147" s="257"/>
      <c r="Z147" s="257"/>
      <c r="AA147" s="257"/>
      <c r="AB147" s="257"/>
      <c r="AC147" s="257"/>
      <c r="AD147" s="257"/>
      <c r="AE147" s="257"/>
      <c r="AH147" s="253">
        <v>111021</v>
      </c>
      <c r="AI147" s="253"/>
      <c r="AJ147" s="253"/>
      <c r="AL147" s="253">
        <v>0</v>
      </c>
      <c r="AM147" s="253"/>
      <c r="AO147" s="253">
        <v>111021</v>
      </c>
      <c r="AP147" s="253"/>
      <c r="AQ147" s="253"/>
      <c r="AR147" s="253"/>
      <c r="AS147" s="253"/>
    </row>
    <row r="148" spans="9:45" ht="1.5" customHeight="1" x14ac:dyDescent="0.25"/>
    <row r="149" spans="9:45" ht="8.25" customHeight="1" x14ac:dyDescent="0.25">
      <c r="O149" s="153" t="s">
        <v>534</v>
      </c>
      <c r="Q149" s="153" t="s">
        <v>447</v>
      </c>
      <c r="S149" s="254">
        <v>11</v>
      </c>
      <c r="T149" s="254"/>
      <c r="V149" s="255" t="s">
        <v>386</v>
      </c>
      <c r="W149" s="255"/>
      <c r="X149" s="255"/>
      <c r="Y149" s="255"/>
      <c r="Z149" s="255"/>
      <c r="AA149" s="255"/>
      <c r="AB149" s="255"/>
      <c r="AC149" s="255"/>
      <c r="AD149" s="255"/>
      <c r="AE149" s="255"/>
      <c r="AF149" s="255"/>
      <c r="AH149" s="256">
        <v>10433</v>
      </c>
      <c r="AI149" s="256"/>
      <c r="AJ149" s="256"/>
      <c r="AL149" s="256">
        <v>0</v>
      </c>
      <c r="AM149" s="256"/>
      <c r="AO149" s="256">
        <v>10433</v>
      </c>
      <c r="AP149" s="256"/>
      <c r="AQ149" s="256"/>
      <c r="AR149" s="256"/>
      <c r="AS149" s="256"/>
    </row>
    <row r="150" spans="9:45" ht="8.25" customHeight="1" x14ac:dyDescent="0.25">
      <c r="O150" s="153" t="s">
        <v>533</v>
      </c>
      <c r="Q150" s="153" t="s">
        <v>447</v>
      </c>
      <c r="S150" s="254">
        <v>11</v>
      </c>
      <c r="T150" s="254"/>
      <c r="V150" s="255" t="s">
        <v>394</v>
      </c>
      <c r="W150" s="255"/>
      <c r="X150" s="255"/>
      <c r="Y150" s="255"/>
      <c r="Z150" s="255"/>
      <c r="AA150" s="255"/>
      <c r="AB150" s="255"/>
      <c r="AC150" s="255"/>
      <c r="AD150" s="255"/>
      <c r="AE150" s="255"/>
      <c r="AF150" s="255"/>
      <c r="AH150" s="256">
        <v>33150</v>
      </c>
      <c r="AI150" s="256"/>
      <c r="AJ150" s="256"/>
      <c r="AL150" s="256">
        <v>0</v>
      </c>
      <c r="AM150" s="256"/>
      <c r="AO150" s="256">
        <v>33150</v>
      </c>
      <c r="AP150" s="256"/>
      <c r="AQ150" s="256"/>
      <c r="AR150" s="256"/>
      <c r="AS150" s="256"/>
    </row>
    <row r="151" spans="9:45" ht="8.25" customHeight="1" x14ac:dyDescent="0.25">
      <c r="O151" s="153" t="s">
        <v>532</v>
      </c>
      <c r="Q151" s="153" t="s">
        <v>447</v>
      </c>
      <c r="S151" s="254">
        <v>11</v>
      </c>
      <c r="T151" s="254"/>
      <c r="V151" s="255" t="s">
        <v>396</v>
      </c>
      <c r="W151" s="255"/>
      <c r="X151" s="255"/>
      <c r="Y151" s="255"/>
      <c r="Z151" s="255"/>
      <c r="AA151" s="255"/>
      <c r="AB151" s="255"/>
      <c r="AC151" s="255"/>
      <c r="AD151" s="255"/>
      <c r="AE151" s="255"/>
      <c r="AF151" s="255"/>
      <c r="AH151" s="256">
        <v>17326</v>
      </c>
      <c r="AI151" s="256"/>
      <c r="AJ151" s="256"/>
      <c r="AL151" s="256">
        <v>0</v>
      </c>
      <c r="AM151" s="256"/>
      <c r="AO151" s="256">
        <v>17326</v>
      </c>
      <c r="AP151" s="256"/>
      <c r="AQ151" s="256"/>
      <c r="AR151" s="256"/>
      <c r="AS151" s="256"/>
    </row>
    <row r="152" spans="9:45" ht="8.25" customHeight="1" x14ac:dyDescent="0.25">
      <c r="O152" s="153" t="s">
        <v>531</v>
      </c>
      <c r="Q152" s="153" t="s">
        <v>447</v>
      </c>
      <c r="S152" s="254">
        <v>11</v>
      </c>
      <c r="T152" s="254"/>
      <c r="V152" s="255" t="s">
        <v>392</v>
      </c>
      <c r="W152" s="255"/>
      <c r="X152" s="255"/>
      <c r="Y152" s="255"/>
      <c r="Z152" s="255"/>
      <c r="AA152" s="255"/>
      <c r="AB152" s="255"/>
      <c r="AC152" s="255"/>
      <c r="AD152" s="255"/>
      <c r="AE152" s="255"/>
      <c r="AF152" s="255"/>
      <c r="AH152" s="256">
        <v>112</v>
      </c>
      <c r="AI152" s="256"/>
      <c r="AJ152" s="256"/>
      <c r="AL152" s="256">
        <v>0</v>
      </c>
      <c r="AM152" s="256"/>
      <c r="AO152" s="256">
        <v>112</v>
      </c>
      <c r="AP152" s="256"/>
      <c r="AQ152" s="256"/>
      <c r="AR152" s="256"/>
      <c r="AS152" s="256"/>
    </row>
    <row r="153" spans="9:45" ht="8.25" customHeight="1" x14ac:dyDescent="0.25">
      <c r="O153" s="153" t="s">
        <v>535</v>
      </c>
      <c r="Q153" s="153" t="s">
        <v>447</v>
      </c>
      <c r="S153" s="254">
        <v>11</v>
      </c>
      <c r="T153" s="254"/>
      <c r="V153" s="255" t="s">
        <v>388</v>
      </c>
      <c r="W153" s="255"/>
      <c r="X153" s="255"/>
      <c r="Y153" s="255"/>
      <c r="Z153" s="255"/>
      <c r="AA153" s="255"/>
      <c r="AB153" s="255"/>
      <c r="AC153" s="255"/>
      <c r="AD153" s="255"/>
      <c r="AE153" s="255"/>
      <c r="AF153" s="255"/>
      <c r="AH153" s="256">
        <v>50000</v>
      </c>
      <c r="AI153" s="256"/>
      <c r="AJ153" s="256"/>
      <c r="AL153" s="256">
        <v>0</v>
      </c>
      <c r="AM153" s="256"/>
      <c r="AO153" s="256">
        <v>50000</v>
      </c>
      <c r="AP153" s="256"/>
      <c r="AQ153" s="256"/>
      <c r="AR153" s="256"/>
      <c r="AS153" s="256"/>
    </row>
    <row r="154" spans="9:45" ht="8.25" customHeight="1" x14ac:dyDescent="0.25">
      <c r="O154" s="153" t="s">
        <v>530</v>
      </c>
      <c r="Q154" s="153" t="s">
        <v>447</v>
      </c>
      <c r="S154" s="254">
        <v>11</v>
      </c>
      <c r="T154" s="254"/>
      <c r="V154" s="255" t="s">
        <v>390</v>
      </c>
      <c r="W154" s="255"/>
      <c r="X154" s="255"/>
      <c r="Y154" s="255"/>
      <c r="Z154" s="255"/>
      <c r="AA154" s="255"/>
      <c r="AB154" s="255"/>
      <c r="AC154" s="255"/>
      <c r="AD154" s="255"/>
      <c r="AE154" s="255"/>
      <c r="AF154" s="255"/>
      <c r="AH154" s="256">
        <v>0</v>
      </c>
      <c r="AI154" s="256"/>
      <c r="AJ154" s="256"/>
      <c r="AL154" s="256">
        <v>0</v>
      </c>
      <c r="AM154" s="256"/>
      <c r="AO154" s="256">
        <v>0</v>
      </c>
      <c r="AP154" s="256"/>
      <c r="AQ154" s="256"/>
      <c r="AR154" s="256"/>
      <c r="AS154" s="256"/>
    </row>
    <row r="155" spans="9:45" x14ac:dyDescent="0.25">
      <c r="K155" s="217" t="s">
        <v>452</v>
      </c>
      <c r="L155" s="217"/>
      <c r="M155" s="217"/>
      <c r="N155" s="217"/>
      <c r="O155" s="217"/>
      <c r="P155" s="217"/>
      <c r="Q155" s="217"/>
      <c r="R155" s="217"/>
      <c r="S155" s="217"/>
      <c r="T155" s="217"/>
      <c r="U155" s="217"/>
      <c r="V155" s="217"/>
      <c r="X155" s="220">
        <v>11</v>
      </c>
      <c r="Y155" s="220"/>
      <c r="AH155" s="253">
        <v>111021</v>
      </c>
      <c r="AI155" s="253"/>
      <c r="AJ155" s="253"/>
      <c r="AL155" s="253">
        <v>0</v>
      </c>
      <c r="AM155" s="253"/>
      <c r="AO155" s="253">
        <v>111021</v>
      </c>
      <c r="AP155" s="253"/>
      <c r="AQ155" s="253"/>
      <c r="AR155" s="253"/>
      <c r="AS155" s="253"/>
    </row>
    <row r="156" spans="9:45" ht="0.75" customHeight="1" x14ac:dyDescent="0.25"/>
    <row r="157" spans="9:45" x14ac:dyDescent="0.25">
      <c r="I157" s="257" t="s">
        <v>536</v>
      </c>
      <c r="J157" s="257"/>
      <c r="M157" s="257" t="s">
        <v>537</v>
      </c>
      <c r="N157" s="257"/>
      <c r="O157" s="257"/>
      <c r="P157" s="257"/>
      <c r="Q157" s="257"/>
      <c r="R157" s="257"/>
      <c r="S157" s="257"/>
      <c r="T157" s="257"/>
      <c r="U157" s="257"/>
      <c r="V157" s="257"/>
      <c r="W157" s="257"/>
      <c r="X157" s="257"/>
      <c r="Y157" s="257"/>
      <c r="Z157" s="257"/>
      <c r="AA157" s="257"/>
      <c r="AB157" s="257"/>
      <c r="AC157" s="257"/>
      <c r="AD157" s="257"/>
      <c r="AE157" s="257"/>
      <c r="AH157" s="253">
        <v>0</v>
      </c>
      <c r="AI157" s="253"/>
      <c r="AJ157" s="253"/>
      <c r="AL157" s="253">
        <v>0</v>
      </c>
      <c r="AM157" s="253"/>
      <c r="AO157" s="253">
        <v>0</v>
      </c>
      <c r="AP157" s="253"/>
      <c r="AQ157" s="253"/>
      <c r="AR157" s="253"/>
      <c r="AS157" s="253"/>
    </row>
    <row r="158" spans="9:45" ht="1.5" customHeight="1" x14ac:dyDescent="0.25"/>
    <row r="159" spans="9:45" ht="8.25" customHeight="1" x14ac:dyDescent="0.25">
      <c r="O159" s="153" t="s">
        <v>538</v>
      </c>
      <c r="Q159" s="153" t="s">
        <v>447</v>
      </c>
      <c r="S159" s="254">
        <v>11</v>
      </c>
      <c r="T159" s="254"/>
      <c r="V159" s="255" t="s">
        <v>398</v>
      </c>
      <c r="W159" s="255"/>
      <c r="X159" s="255"/>
      <c r="Y159" s="255"/>
      <c r="Z159" s="255"/>
      <c r="AA159" s="255"/>
      <c r="AB159" s="255"/>
      <c r="AC159" s="255"/>
      <c r="AD159" s="255"/>
      <c r="AE159" s="255"/>
      <c r="AF159" s="255"/>
      <c r="AH159" s="256">
        <v>0</v>
      </c>
      <c r="AI159" s="256"/>
      <c r="AJ159" s="256"/>
      <c r="AL159" s="256">
        <v>0</v>
      </c>
      <c r="AM159" s="256"/>
      <c r="AO159" s="256">
        <v>0</v>
      </c>
      <c r="AP159" s="256"/>
      <c r="AQ159" s="256"/>
      <c r="AR159" s="256"/>
      <c r="AS159" s="256"/>
    </row>
    <row r="160" spans="9:45" x14ac:dyDescent="0.25">
      <c r="K160" s="217" t="s">
        <v>452</v>
      </c>
      <c r="L160" s="217"/>
      <c r="M160" s="217"/>
      <c r="N160" s="217"/>
      <c r="O160" s="217"/>
      <c r="P160" s="217"/>
      <c r="Q160" s="217"/>
      <c r="R160" s="217"/>
      <c r="S160" s="217"/>
      <c r="T160" s="217"/>
      <c r="U160" s="217"/>
      <c r="V160" s="217"/>
      <c r="X160" s="220">
        <v>11</v>
      </c>
      <c r="Y160" s="220"/>
      <c r="AH160" s="253">
        <v>0</v>
      </c>
      <c r="AI160" s="253"/>
      <c r="AJ160" s="253"/>
      <c r="AL160" s="253">
        <v>0</v>
      </c>
      <c r="AM160" s="253"/>
      <c r="AO160" s="253">
        <v>0</v>
      </c>
      <c r="AP160" s="253"/>
      <c r="AQ160" s="253"/>
      <c r="AR160" s="253"/>
      <c r="AS160" s="253"/>
    </row>
    <row r="161" spans="9:45" ht="0.75" customHeight="1" x14ac:dyDescent="0.25"/>
    <row r="162" spans="9:45" x14ac:dyDescent="0.25">
      <c r="I162" s="257" t="s">
        <v>539</v>
      </c>
      <c r="J162" s="257"/>
      <c r="M162" s="257" t="s">
        <v>540</v>
      </c>
      <c r="N162" s="257"/>
      <c r="O162" s="257"/>
      <c r="P162" s="257"/>
      <c r="Q162" s="257"/>
      <c r="R162" s="257"/>
      <c r="S162" s="257"/>
      <c r="T162" s="257"/>
      <c r="U162" s="257"/>
      <c r="V162" s="257"/>
      <c r="W162" s="257"/>
      <c r="X162" s="257"/>
      <c r="Y162" s="257"/>
      <c r="Z162" s="257"/>
      <c r="AA162" s="257"/>
      <c r="AB162" s="257"/>
      <c r="AC162" s="257"/>
      <c r="AD162" s="257"/>
      <c r="AE162" s="257"/>
      <c r="AH162" s="253">
        <v>742</v>
      </c>
      <c r="AI162" s="253"/>
      <c r="AJ162" s="253"/>
      <c r="AL162" s="253">
        <v>0</v>
      </c>
      <c r="AM162" s="253"/>
      <c r="AO162" s="253">
        <v>742</v>
      </c>
      <c r="AP162" s="253"/>
      <c r="AQ162" s="253"/>
      <c r="AR162" s="253"/>
      <c r="AS162" s="253"/>
    </row>
    <row r="163" spans="9:45" ht="1.5" customHeight="1" x14ac:dyDescent="0.25"/>
    <row r="164" spans="9:45" ht="8.25" customHeight="1" x14ac:dyDescent="0.25">
      <c r="O164" s="153" t="s">
        <v>541</v>
      </c>
      <c r="Q164" s="153" t="s">
        <v>447</v>
      </c>
      <c r="S164" s="254">
        <v>11</v>
      </c>
      <c r="T164" s="254"/>
      <c r="V164" s="255" t="s">
        <v>400</v>
      </c>
      <c r="W164" s="255"/>
      <c r="X164" s="255"/>
      <c r="Y164" s="255"/>
      <c r="Z164" s="255"/>
      <c r="AA164" s="255"/>
      <c r="AB164" s="255"/>
      <c r="AC164" s="255"/>
      <c r="AD164" s="255"/>
      <c r="AE164" s="255"/>
      <c r="AF164" s="255"/>
      <c r="AH164" s="256">
        <v>742</v>
      </c>
      <c r="AI164" s="256"/>
      <c r="AJ164" s="256"/>
      <c r="AL164" s="256">
        <v>0</v>
      </c>
      <c r="AM164" s="256"/>
      <c r="AO164" s="256">
        <v>742</v>
      </c>
      <c r="AP164" s="256"/>
      <c r="AQ164" s="256"/>
      <c r="AR164" s="256"/>
      <c r="AS164" s="256"/>
    </row>
    <row r="165" spans="9:45" ht="8.25" customHeight="1" x14ac:dyDescent="0.25">
      <c r="O165" s="153" t="s">
        <v>738</v>
      </c>
      <c r="Q165" s="153" t="s">
        <v>447</v>
      </c>
      <c r="S165" s="254">
        <v>11</v>
      </c>
      <c r="T165" s="254"/>
      <c r="V165" s="255" t="s">
        <v>737</v>
      </c>
      <c r="W165" s="255"/>
      <c r="X165" s="255"/>
      <c r="Y165" s="255"/>
      <c r="Z165" s="255"/>
      <c r="AA165" s="255"/>
      <c r="AB165" s="255"/>
      <c r="AC165" s="255"/>
      <c r="AD165" s="255"/>
      <c r="AE165" s="255"/>
      <c r="AF165" s="255"/>
      <c r="AH165" s="256">
        <v>0</v>
      </c>
      <c r="AI165" s="256"/>
      <c r="AJ165" s="256"/>
      <c r="AL165" s="256">
        <v>0</v>
      </c>
      <c r="AM165" s="256"/>
      <c r="AO165" s="256">
        <v>0</v>
      </c>
      <c r="AP165" s="256"/>
      <c r="AQ165" s="256"/>
      <c r="AR165" s="256"/>
      <c r="AS165" s="256"/>
    </row>
    <row r="166" spans="9:45" x14ac:dyDescent="0.25">
      <c r="K166" s="217" t="s">
        <v>452</v>
      </c>
      <c r="L166" s="217"/>
      <c r="M166" s="217"/>
      <c r="N166" s="217"/>
      <c r="O166" s="217"/>
      <c r="P166" s="217"/>
      <c r="Q166" s="217"/>
      <c r="R166" s="217"/>
      <c r="S166" s="217"/>
      <c r="T166" s="217"/>
      <c r="U166" s="217"/>
      <c r="V166" s="217"/>
      <c r="X166" s="220">
        <v>11</v>
      </c>
      <c r="Y166" s="220"/>
      <c r="AH166" s="253">
        <v>742</v>
      </c>
      <c r="AI166" s="253"/>
      <c r="AJ166" s="253"/>
      <c r="AL166" s="253">
        <v>0</v>
      </c>
      <c r="AM166" s="253"/>
      <c r="AO166" s="253">
        <v>742</v>
      </c>
      <c r="AP166" s="253"/>
      <c r="AQ166" s="253"/>
      <c r="AR166" s="253"/>
      <c r="AS166" s="253"/>
    </row>
    <row r="167" spans="9:45" ht="0.75" customHeight="1" x14ac:dyDescent="0.25"/>
    <row r="168" spans="9:45" x14ac:dyDescent="0.25">
      <c r="I168" s="257" t="s">
        <v>542</v>
      </c>
      <c r="J168" s="257"/>
      <c r="M168" s="257" t="s">
        <v>412</v>
      </c>
      <c r="N168" s="257"/>
      <c r="O168" s="257"/>
      <c r="P168" s="257"/>
      <c r="Q168" s="257"/>
      <c r="R168" s="257"/>
      <c r="S168" s="257"/>
      <c r="T168" s="257"/>
      <c r="U168" s="257"/>
      <c r="V168" s="257"/>
      <c r="W168" s="257"/>
      <c r="X168" s="257"/>
      <c r="Y168" s="257"/>
      <c r="Z168" s="257"/>
      <c r="AA168" s="257"/>
      <c r="AB168" s="257"/>
      <c r="AC168" s="257"/>
      <c r="AD168" s="257"/>
      <c r="AE168" s="257"/>
      <c r="AH168" s="253">
        <v>9262</v>
      </c>
      <c r="AI168" s="253"/>
      <c r="AJ168" s="253"/>
      <c r="AL168" s="253">
        <v>0</v>
      </c>
      <c r="AM168" s="253"/>
      <c r="AO168" s="253">
        <v>9262</v>
      </c>
      <c r="AP168" s="253"/>
      <c r="AQ168" s="253"/>
      <c r="AR168" s="253"/>
      <c r="AS168" s="253"/>
    </row>
    <row r="169" spans="9:45" ht="1.5" customHeight="1" x14ac:dyDescent="0.25"/>
    <row r="170" spans="9:45" ht="8.25" customHeight="1" x14ac:dyDescent="0.25">
      <c r="O170" s="153" t="s">
        <v>548</v>
      </c>
      <c r="Q170" s="153" t="s">
        <v>447</v>
      </c>
      <c r="S170" s="254">
        <v>11</v>
      </c>
      <c r="T170" s="254"/>
      <c r="V170" s="255" t="s">
        <v>410</v>
      </c>
      <c r="W170" s="255"/>
      <c r="X170" s="255"/>
      <c r="Y170" s="255"/>
      <c r="Z170" s="255"/>
      <c r="AA170" s="255"/>
      <c r="AB170" s="255"/>
      <c r="AC170" s="255"/>
      <c r="AD170" s="255"/>
      <c r="AE170" s="255"/>
      <c r="AF170" s="255"/>
      <c r="AH170" s="256">
        <v>0</v>
      </c>
      <c r="AI170" s="256"/>
      <c r="AJ170" s="256"/>
      <c r="AL170" s="256">
        <v>0</v>
      </c>
      <c r="AM170" s="256"/>
      <c r="AO170" s="256">
        <v>0</v>
      </c>
      <c r="AP170" s="256"/>
      <c r="AQ170" s="256"/>
      <c r="AR170" s="256"/>
      <c r="AS170" s="256"/>
    </row>
    <row r="171" spans="9:45" ht="8.25" customHeight="1" x14ac:dyDescent="0.25">
      <c r="O171" s="153" t="s">
        <v>546</v>
      </c>
      <c r="Q171" s="153" t="s">
        <v>447</v>
      </c>
      <c r="S171" s="254">
        <v>11</v>
      </c>
      <c r="T171" s="254"/>
      <c r="V171" s="255" t="s">
        <v>404</v>
      </c>
      <c r="W171" s="255"/>
      <c r="X171" s="255"/>
      <c r="Y171" s="255"/>
      <c r="Z171" s="255"/>
      <c r="AA171" s="255"/>
      <c r="AB171" s="255"/>
      <c r="AC171" s="255"/>
      <c r="AD171" s="255"/>
      <c r="AE171" s="255"/>
      <c r="AF171" s="255"/>
      <c r="AH171" s="256">
        <v>6627</v>
      </c>
      <c r="AI171" s="256"/>
      <c r="AJ171" s="256"/>
      <c r="AL171" s="256">
        <v>0</v>
      </c>
      <c r="AM171" s="256"/>
      <c r="AO171" s="256">
        <v>6627</v>
      </c>
      <c r="AP171" s="256"/>
      <c r="AQ171" s="256"/>
      <c r="AR171" s="256"/>
      <c r="AS171" s="256"/>
    </row>
    <row r="172" spans="9:45" ht="8.25" customHeight="1" x14ac:dyDescent="0.25">
      <c r="O172" s="153" t="s">
        <v>543</v>
      </c>
      <c r="Q172" s="153" t="s">
        <v>447</v>
      </c>
      <c r="S172" s="254">
        <v>11</v>
      </c>
      <c r="T172" s="254"/>
      <c r="V172" s="255" t="s">
        <v>402</v>
      </c>
      <c r="W172" s="255"/>
      <c r="X172" s="255"/>
      <c r="Y172" s="255"/>
      <c r="Z172" s="255"/>
      <c r="AA172" s="255"/>
      <c r="AB172" s="255"/>
      <c r="AC172" s="255"/>
      <c r="AD172" s="255"/>
      <c r="AE172" s="255"/>
      <c r="AF172" s="255"/>
      <c r="AH172" s="256">
        <v>1004</v>
      </c>
      <c r="AI172" s="256"/>
      <c r="AJ172" s="256"/>
      <c r="AL172" s="256">
        <v>0</v>
      </c>
      <c r="AM172" s="256"/>
      <c r="AO172" s="256">
        <v>1004</v>
      </c>
      <c r="AP172" s="256"/>
      <c r="AQ172" s="256"/>
      <c r="AR172" s="256"/>
      <c r="AS172" s="256"/>
    </row>
    <row r="173" spans="9:45" ht="8.25" customHeight="1" x14ac:dyDescent="0.25">
      <c r="O173" s="153" t="s">
        <v>547</v>
      </c>
      <c r="Q173" s="153" t="s">
        <v>447</v>
      </c>
      <c r="S173" s="254">
        <v>11</v>
      </c>
      <c r="T173" s="254"/>
      <c r="V173" s="255" t="s">
        <v>406</v>
      </c>
      <c r="W173" s="255"/>
      <c r="X173" s="255"/>
      <c r="Y173" s="255"/>
      <c r="Z173" s="255"/>
      <c r="AA173" s="255"/>
      <c r="AB173" s="255"/>
      <c r="AC173" s="255"/>
      <c r="AD173" s="255"/>
      <c r="AE173" s="255"/>
      <c r="AF173" s="255"/>
      <c r="AH173" s="256">
        <v>674</v>
      </c>
      <c r="AI173" s="256"/>
      <c r="AJ173" s="256"/>
      <c r="AL173" s="256">
        <v>0</v>
      </c>
      <c r="AM173" s="256"/>
      <c r="AO173" s="256">
        <v>674</v>
      </c>
      <c r="AP173" s="256"/>
      <c r="AQ173" s="256"/>
      <c r="AR173" s="256"/>
      <c r="AS173" s="256"/>
    </row>
    <row r="174" spans="9:45" ht="8.25" customHeight="1" x14ac:dyDescent="0.25">
      <c r="O174" s="153" t="s">
        <v>544</v>
      </c>
      <c r="Q174" s="153" t="s">
        <v>447</v>
      </c>
      <c r="S174" s="254">
        <v>11</v>
      </c>
      <c r="T174" s="254"/>
      <c r="V174" s="255" t="s">
        <v>412</v>
      </c>
      <c r="W174" s="255"/>
      <c r="X174" s="255"/>
      <c r="Y174" s="255"/>
      <c r="Z174" s="255"/>
      <c r="AA174" s="255"/>
      <c r="AB174" s="255"/>
      <c r="AC174" s="255"/>
      <c r="AD174" s="255"/>
      <c r="AE174" s="255"/>
      <c r="AF174" s="255"/>
      <c r="AH174" s="256">
        <v>957</v>
      </c>
      <c r="AI174" s="256"/>
      <c r="AJ174" s="256"/>
      <c r="AL174" s="256">
        <v>0</v>
      </c>
      <c r="AM174" s="256"/>
      <c r="AO174" s="256">
        <v>957</v>
      </c>
      <c r="AP174" s="256"/>
      <c r="AQ174" s="256"/>
      <c r="AR174" s="256"/>
      <c r="AS174" s="256"/>
    </row>
    <row r="175" spans="9:45" ht="8.25" customHeight="1" x14ac:dyDescent="0.25">
      <c r="O175" s="153" t="s">
        <v>545</v>
      </c>
      <c r="Q175" s="153" t="s">
        <v>447</v>
      </c>
      <c r="S175" s="254">
        <v>11</v>
      </c>
      <c r="T175" s="254"/>
      <c r="V175" s="255" t="s">
        <v>408</v>
      </c>
      <c r="W175" s="255"/>
      <c r="X175" s="255"/>
      <c r="Y175" s="255"/>
      <c r="Z175" s="255"/>
      <c r="AA175" s="255"/>
      <c r="AB175" s="255"/>
      <c r="AC175" s="255"/>
      <c r="AD175" s="255"/>
      <c r="AE175" s="255"/>
      <c r="AF175" s="255"/>
      <c r="AH175" s="256">
        <v>0</v>
      </c>
      <c r="AI175" s="256"/>
      <c r="AJ175" s="256"/>
      <c r="AL175" s="256">
        <v>0</v>
      </c>
      <c r="AM175" s="256"/>
      <c r="AO175" s="256">
        <v>0</v>
      </c>
      <c r="AP175" s="256"/>
      <c r="AQ175" s="256"/>
      <c r="AR175" s="256"/>
      <c r="AS175" s="256"/>
    </row>
    <row r="176" spans="9:45" x14ac:dyDescent="0.25">
      <c r="K176" s="217" t="s">
        <v>452</v>
      </c>
      <c r="L176" s="217"/>
      <c r="M176" s="217"/>
      <c r="N176" s="217"/>
      <c r="O176" s="217"/>
      <c r="P176" s="217"/>
      <c r="Q176" s="217"/>
      <c r="R176" s="217"/>
      <c r="S176" s="217"/>
      <c r="T176" s="217"/>
      <c r="U176" s="217"/>
      <c r="V176" s="217"/>
      <c r="X176" s="220">
        <v>11</v>
      </c>
      <c r="Y176" s="220"/>
      <c r="AH176" s="253">
        <v>9262</v>
      </c>
      <c r="AI176" s="253"/>
      <c r="AJ176" s="253"/>
      <c r="AL176" s="253">
        <v>0</v>
      </c>
      <c r="AM176" s="253"/>
      <c r="AO176" s="253">
        <v>9262</v>
      </c>
      <c r="AP176" s="253"/>
      <c r="AQ176" s="253"/>
      <c r="AR176" s="253"/>
      <c r="AS176" s="253"/>
    </row>
    <row r="177" spans="9:45" ht="0.75" customHeight="1" x14ac:dyDescent="0.25"/>
    <row r="178" spans="9:45" ht="1.5" customHeight="1" x14ac:dyDescent="0.25"/>
    <row r="179" spans="9:45" x14ac:dyDescent="0.25">
      <c r="I179" s="257" t="s">
        <v>549</v>
      </c>
      <c r="J179" s="257"/>
      <c r="M179" s="257" t="s">
        <v>550</v>
      </c>
      <c r="N179" s="257"/>
      <c r="O179" s="257"/>
      <c r="P179" s="257"/>
      <c r="Q179" s="257"/>
      <c r="R179" s="257"/>
      <c r="S179" s="257"/>
      <c r="T179" s="257"/>
      <c r="U179" s="257"/>
      <c r="V179" s="257"/>
      <c r="W179" s="257"/>
      <c r="X179" s="257"/>
      <c r="Y179" s="257"/>
      <c r="Z179" s="257"/>
      <c r="AA179" s="257"/>
      <c r="AB179" s="257"/>
      <c r="AC179" s="257"/>
      <c r="AD179" s="257"/>
      <c r="AE179" s="257"/>
      <c r="AH179" s="253">
        <v>69000</v>
      </c>
      <c r="AI179" s="253"/>
      <c r="AJ179" s="253"/>
      <c r="AL179" s="253">
        <v>0</v>
      </c>
      <c r="AM179" s="253"/>
      <c r="AO179" s="253">
        <v>69000</v>
      </c>
      <c r="AP179" s="253"/>
      <c r="AQ179" s="253"/>
      <c r="AR179" s="253"/>
      <c r="AS179" s="253"/>
    </row>
    <row r="180" spans="9:45" x14ac:dyDescent="0.25">
      <c r="I180" s="257" t="s">
        <v>551</v>
      </c>
      <c r="J180" s="257"/>
      <c r="M180" s="257" t="s">
        <v>552</v>
      </c>
      <c r="N180" s="257"/>
      <c r="O180" s="257"/>
      <c r="P180" s="257"/>
      <c r="Q180" s="257"/>
      <c r="R180" s="257"/>
      <c r="S180" s="257"/>
      <c r="T180" s="257"/>
      <c r="U180" s="257"/>
      <c r="V180" s="257"/>
      <c r="W180" s="257"/>
      <c r="X180" s="257"/>
      <c r="Y180" s="257"/>
      <c r="Z180" s="257"/>
      <c r="AA180" s="257"/>
      <c r="AB180" s="257"/>
      <c r="AC180" s="257"/>
      <c r="AD180" s="257"/>
      <c r="AE180" s="257"/>
      <c r="AH180" s="253">
        <v>69000</v>
      </c>
      <c r="AI180" s="253"/>
      <c r="AJ180" s="253"/>
      <c r="AL180" s="253">
        <v>0</v>
      </c>
      <c r="AM180" s="253"/>
      <c r="AO180" s="253">
        <v>69000</v>
      </c>
      <c r="AP180" s="253"/>
      <c r="AQ180" s="253"/>
      <c r="AR180" s="253"/>
      <c r="AS180" s="253"/>
    </row>
    <row r="181" spans="9:45" ht="1.5" customHeight="1" x14ac:dyDescent="0.25"/>
    <row r="182" spans="9:45" ht="8.25" customHeight="1" x14ac:dyDescent="0.25">
      <c r="O182" s="153" t="s">
        <v>554</v>
      </c>
      <c r="Q182" s="153" t="s">
        <v>447</v>
      </c>
      <c r="S182" s="254">
        <v>32</v>
      </c>
      <c r="T182" s="254"/>
      <c r="V182" s="255" t="s">
        <v>414</v>
      </c>
      <c r="W182" s="255"/>
      <c r="X182" s="255"/>
      <c r="Y182" s="255"/>
      <c r="Z182" s="255"/>
      <c r="AA182" s="255"/>
      <c r="AB182" s="255"/>
      <c r="AC182" s="255"/>
      <c r="AD182" s="255"/>
      <c r="AE182" s="255"/>
      <c r="AF182" s="255"/>
      <c r="AH182" s="256">
        <v>0</v>
      </c>
      <c r="AI182" s="256"/>
      <c r="AJ182" s="256"/>
      <c r="AL182" s="256">
        <v>0</v>
      </c>
      <c r="AM182" s="256"/>
      <c r="AO182" s="256">
        <v>0</v>
      </c>
      <c r="AP182" s="256"/>
      <c r="AQ182" s="256"/>
      <c r="AR182" s="256"/>
      <c r="AS182" s="256"/>
    </row>
    <row r="183" spans="9:45" ht="8.25" customHeight="1" x14ac:dyDescent="0.25">
      <c r="O183" s="153" t="s">
        <v>553</v>
      </c>
      <c r="Q183" s="153" t="s">
        <v>447</v>
      </c>
      <c r="S183" s="254">
        <v>32</v>
      </c>
      <c r="T183" s="254"/>
      <c r="V183" s="255" t="s">
        <v>416</v>
      </c>
      <c r="W183" s="255"/>
      <c r="X183" s="255"/>
      <c r="Y183" s="255"/>
      <c r="Z183" s="255"/>
      <c r="AA183" s="255"/>
      <c r="AB183" s="255"/>
      <c r="AC183" s="255"/>
      <c r="AD183" s="255"/>
      <c r="AE183" s="255"/>
      <c r="AF183" s="255"/>
      <c r="AH183" s="256">
        <v>69000</v>
      </c>
      <c r="AI183" s="256"/>
      <c r="AJ183" s="256"/>
      <c r="AL183" s="256">
        <v>0</v>
      </c>
      <c r="AM183" s="256"/>
      <c r="AO183" s="256">
        <v>69000</v>
      </c>
      <c r="AP183" s="256"/>
      <c r="AQ183" s="256"/>
      <c r="AR183" s="256"/>
      <c r="AS183" s="256"/>
    </row>
    <row r="184" spans="9:45" x14ac:dyDescent="0.25">
      <c r="K184" s="217" t="s">
        <v>452</v>
      </c>
      <c r="L184" s="217"/>
      <c r="M184" s="217"/>
      <c r="N184" s="217"/>
      <c r="O184" s="217"/>
      <c r="P184" s="217"/>
      <c r="Q184" s="217"/>
      <c r="R184" s="217"/>
      <c r="S184" s="217"/>
      <c r="T184" s="217"/>
      <c r="U184" s="217"/>
      <c r="V184" s="217"/>
      <c r="X184" s="220">
        <v>32</v>
      </c>
      <c r="Y184" s="220"/>
      <c r="AH184" s="253">
        <v>69000</v>
      </c>
      <c r="AI184" s="253"/>
      <c r="AJ184" s="253"/>
      <c r="AL184" s="253">
        <v>0</v>
      </c>
      <c r="AM184" s="253"/>
      <c r="AO184" s="253">
        <v>69000</v>
      </c>
      <c r="AP184" s="253"/>
      <c r="AQ184" s="253"/>
      <c r="AR184" s="253"/>
      <c r="AS184" s="253"/>
    </row>
    <row r="185" spans="9:45" ht="0.75" customHeight="1" x14ac:dyDescent="0.25"/>
    <row r="186" spans="9:45" x14ac:dyDescent="0.25">
      <c r="I186" s="257" t="s">
        <v>857</v>
      </c>
      <c r="J186" s="257"/>
      <c r="M186" s="257" t="s">
        <v>855</v>
      </c>
      <c r="N186" s="257"/>
      <c r="O186" s="257"/>
      <c r="P186" s="257"/>
      <c r="Q186" s="257"/>
      <c r="R186" s="257"/>
      <c r="S186" s="257"/>
      <c r="T186" s="257"/>
      <c r="U186" s="257"/>
      <c r="V186" s="257"/>
      <c r="W186" s="257"/>
      <c r="X186" s="257"/>
      <c r="Y186" s="257"/>
      <c r="Z186" s="257"/>
      <c r="AA186" s="257"/>
      <c r="AB186" s="257"/>
      <c r="AC186" s="257"/>
      <c r="AD186" s="257"/>
      <c r="AE186" s="257"/>
      <c r="AH186" s="253">
        <v>0</v>
      </c>
      <c r="AI186" s="253"/>
      <c r="AJ186" s="253"/>
      <c r="AL186" s="253">
        <v>0</v>
      </c>
      <c r="AM186" s="253"/>
      <c r="AO186" s="253">
        <v>0</v>
      </c>
      <c r="AP186" s="253"/>
      <c r="AQ186" s="253"/>
      <c r="AR186" s="253"/>
      <c r="AS186" s="253"/>
    </row>
    <row r="187" spans="9:45" ht="1.5" customHeight="1" x14ac:dyDescent="0.25"/>
    <row r="188" spans="9:45" ht="8.25" customHeight="1" x14ac:dyDescent="0.25">
      <c r="O188" s="153" t="s">
        <v>858</v>
      </c>
      <c r="Q188" s="153" t="s">
        <v>447</v>
      </c>
      <c r="S188" s="254">
        <v>32</v>
      </c>
      <c r="T188" s="254"/>
      <c r="V188" s="255" t="s">
        <v>855</v>
      </c>
      <c r="W188" s="255"/>
      <c r="X188" s="255"/>
      <c r="Y188" s="255"/>
      <c r="Z188" s="255"/>
      <c r="AA188" s="255"/>
      <c r="AB188" s="255"/>
      <c r="AC188" s="255"/>
      <c r="AD188" s="255"/>
      <c r="AE188" s="255"/>
      <c r="AF188" s="255"/>
      <c r="AH188" s="256">
        <v>0</v>
      </c>
      <c r="AI188" s="256"/>
      <c r="AJ188" s="256"/>
      <c r="AL188" s="256">
        <v>0</v>
      </c>
      <c r="AM188" s="256"/>
      <c r="AO188" s="256">
        <v>0</v>
      </c>
      <c r="AP188" s="256"/>
      <c r="AQ188" s="256"/>
      <c r="AR188" s="256"/>
      <c r="AS188" s="256"/>
    </row>
    <row r="189" spans="9:45" x14ac:dyDescent="0.25">
      <c r="K189" s="217" t="s">
        <v>452</v>
      </c>
      <c r="L189" s="217"/>
      <c r="M189" s="217"/>
      <c r="N189" s="217"/>
      <c r="O189" s="217"/>
      <c r="P189" s="217"/>
      <c r="Q189" s="217"/>
      <c r="R189" s="217"/>
      <c r="S189" s="217"/>
      <c r="T189" s="217"/>
      <c r="U189" s="217"/>
      <c r="V189" s="217"/>
      <c r="X189" s="220">
        <v>32</v>
      </c>
      <c r="Y189" s="220"/>
      <c r="AH189" s="253">
        <v>0</v>
      </c>
      <c r="AI189" s="253"/>
      <c r="AJ189" s="253"/>
      <c r="AL189" s="253">
        <v>0</v>
      </c>
      <c r="AM189" s="253"/>
      <c r="AO189" s="253">
        <v>0</v>
      </c>
      <c r="AP189" s="253"/>
      <c r="AQ189" s="253"/>
      <c r="AR189" s="253"/>
      <c r="AS189" s="253"/>
    </row>
    <row r="190" spans="9:45" ht="0.75" customHeight="1" x14ac:dyDescent="0.25"/>
    <row r="191" spans="9:45" ht="1.5" customHeight="1" x14ac:dyDescent="0.25"/>
    <row r="192" spans="9:45" x14ac:dyDescent="0.25">
      <c r="K192" s="217" t="s">
        <v>555</v>
      </c>
      <c r="L192" s="217"/>
      <c r="M192" s="217"/>
      <c r="N192" s="217"/>
      <c r="O192" s="217"/>
      <c r="P192" s="217"/>
      <c r="Q192" s="217"/>
      <c r="R192" s="217"/>
      <c r="S192" s="217"/>
      <c r="T192" s="217"/>
      <c r="U192" s="217"/>
      <c r="V192" s="217"/>
      <c r="AH192" s="253">
        <v>11038406</v>
      </c>
      <c r="AI192" s="253"/>
      <c r="AJ192" s="253"/>
      <c r="AL192" s="253">
        <v>0</v>
      </c>
      <c r="AM192" s="253"/>
      <c r="AO192" s="253">
        <v>11038406</v>
      </c>
      <c r="AP192" s="253"/>
      <c r="AQ192" s="253"/>
      <c r="AR192" s="253"/>
      <c r="AS192" s="253"/>
    </row>
    <row r="193" spans="11:45" x14ac:dyDescent="0.25">
      <c r="K193" s="217" t="s">
        <v>556</v>
      </c>
      <c r="L193" s="217"/>
      <c r="M193" s="217"/>
      <c r="N193" s="217"/>
      <c r="O193" s="217"/>
      <c r="P193" s="217"/>
      <c r="Q193" s="217"/>
      <c r="R193" s="217"/>
      <c r="S193" s="217"/>
      <c r="T193" s="217"/>
      <c r="U193" s="217"/>
      <c r="V193" s="217"/>
      <c r="AH193" s="253">
        <v>11038406</v>
      </c>
      <c r="AI193" s="253"/>
      <c r="AJ193" s="253"/>
      <c r="AL193" s="253">
        <v>0</v>
      </c>
      <c r="AM193" s="253"/>
      <c r="AO193" s="253">
        <v>11038406</v>
      </c>
      <c r="AP193" s="253"/>
      <c r="AQ193" s="253"/>
      <c r="AR193" s="253"/>
      <c r="AS193" s="253"/>
    </row>
    <row r="194" spans="11:45" x14ac:dyDescent="0.25">
      <c r="K194" s="217" t="s">
        <v>557</v>
      </c>
      <c r="L194" s="217"/>
      <c r="M194" s="217"/>
      <c r="N194" s="217"/>
      <c r="O194" s="217"/>
      <c r="P194" s="217"/>
      <c r="Q194" s="217"/>
      <c r="R194" s="217"/>
      <c r="S194" s="217"/>
      <c r="T194" s="217"/>
      <c r="U194" s="217"/>
      <c r="V194" s="217"/>
      <c r="AH194" s="253">
        <v>11038406</v>
      </c>
      <c r="AI194" s="253"/>
      <c r="AJ194" s="253"/>
      <c r="AL194" s="253">
        <v>0</v>
      </c>
      <c r="AM194" s="253"/>
      <c r="AO194" s="253">
        <v>11038406</v>
      </c>
      <c r="AP194" s="253"/>
      <c r="AQ194" s="253"/>
      <c r="AR194" s="253"/>
      <c r="AS194" s="253"/>
    </row>
    <row r="195" spans="11:45" ht="8.25" customHeight="1" x14ac:dyDescent="0.25">
      <c r="K195" s="217" t="s">
        <v>558</v>
      </c>
      <c r="L195" s="217"/>
      <c r="M195" s="217"/>
      <c r="N195" s="217"/>
      <c r="O195" s="217"/>
      <c r="P195" s="217"/>
      <c r="Q195" s="217"/>
      <c r="R195" s="217"/>
      <c r="S195" s="217"/>
      <c r="T195" s="217"/>
      <c r="U195" s="217"/>
      <c r="V195" s="217"/>
      <c r="AH195" s="253">
        <v>11038406</v>
      </c>
      <c r="AI195" s="253"/>
      <c r="AJ195" s="253"/>
      <c r="AL195" s="253">
        <v>0</v>
      </c>
      <c r="AM195" s="253"/>
      <c r="AO195" s="253">
        <v>11038406</v>
      </c>
      <c r="AP195" s="253"/>
      <c r="AQ195" s="253"/>
      <c r="AR195" s="253"/>
      <c r="AS195" s="253"/>
    </row>
    <row r="196" spans="11:45" ht="6.75" customHeight="1" x14ac:dyDescent="0.25">
      <c r="K196" s="217"/>
      <c r="L196" s="217"/>
      <c r="M196" s="217"/>
      <c r="N196" s="217"/>
      <c r="O196" s="217"/>
      <c r="P196" s="217"/>
      <c r="Q196" s="217"/>
      <c r="R196" s="217"/>
      <c r="S196" s="217"/>
      <c r="T196" s="217"/>
      <c r="U196" s="217"/>
      <c r="V196" s="217"/>
    </row>
    <row r="198" spans="11:45" ht="19.5" customHeight="1" x14ac:dyDescent="0.25"/>
  </sheetData>
  <mergeCells count="640">
    <mergeCell ref="AK8:AL9"/>
    <mergeCell ref="AN8:AT9"/>
    <mergeCell ref="C9:AI10"/>
    <mergeCell ref="C12:AI12"/>
    <mergeCell ref="A14:E14"/>
    <mergeCell ref="F14:L14"/>
    <mergeCell ref="C2:AI2"/>
    <mergeCell ref="C3:AI4"/>
    <mergeCell ref="AK4:AL4"/>
    <mergeCell ref="AN4:AP4"/>
    <mergeCell ref="C5:AI6"/>
    <mergeCell ref="AK5:AL5"/>
    <mergeCell ref="AN5:AT5"/>
    <mergeCell ref="AK6:AL7"/>
    <mergeCell ref="AN6:AT7"/>
    <mergeCell ref="C7:AI8"/>
    <mergeCell ref="AP18:AT18"/>
    <mergeCell ref="D20:AA20"/>
    <mergeCell ref="F21:AB21"/>
    <mergeCell ref="E22:F22"/>
    <mergeCell ref="I22:AC22"/>
    <mergeCell ref="H23:I23"/>
    <mergeCell ref="L23:N23"/>
    <mergeCell ref="P23:AH23"/>
    <mergeCell ref="A16:D16"/>
    <mergeCell ref="F16:R16"/>
    <mergeCell ref="T16:AT16"/>
    <mergeCell ref="E18:F18"/>
    <mergeCell ref="H18:I18"/>
    <mergeCell ref="K18:M18"/>
    <mergeCell ref="S18:T18"/>
    <mergeCell ref="Y18:Z18"/>
    <mergeCell ref="AE18:AJ18"/>
    <mergeCell ref="AK18:AO18"/>
    <mergeCell ref="I24:J24"/>
    <mergeCell ref="M24:AE24"/>
    <mergeCell ref="AH24:AJ24"/>
    <mergeCell ref="AL24:AM24"/>
    <mergeCell ref="AO24:AS24"/>
    <mergeCell ref="I25:J25"/>
    <mergeCell ref="M25:AE25"/>
    <mergeCell ref="AH25:AJ25"/>
    <mergeCell ref="AL25:AM25"/>
    <mergeCell ref="AO25:AS25"/>
    <mergeCell ref="S27:T27"/>
    <mergeCell ref="V27:AF27"/>
    <mergeCell ref="AH27:AJ27"/>
    <mergeCell ref="AL27:AM27"/>
    <mergeCell ref="AO27:AS27"/>
    <mergeCell ref="S28:T28"/>
    <mergeCell ref="V28:AF28"/>
    <mergeCell ref="AH28:AJ28"/>
    <mergeCell ref="AL28:AM28"/>
    <mergeCell ref="AO28:AS28"/>
    <mergeCell ref="S29:T29"/>
    <mergeCell ref="V29:AF29"/>
    <mergeCell ref="AH29:AJ29"/>
    <mergeCell ref="AL29:AM29"/>
    <mergeCell ref="AO29:AS29"/>
    <mergeCell ref="S30:T30"/>
    <mergeCell ref="V30:AF30"/>
    <mergeCell ref="AH30:AJ30"/>
    <mergeCell ref="AL30:AM30"/>
    <mergeCell ref="AO30:AS30"/>
    <mergeCell ref="S31:T31"/>
    <mergeCell ref="V31:AF31"/>
    <mergeCell ref="AH31:AJ31"/>
    <mergeCell ref="AL31:AM31"/>
    <mergeCell ref="AO31:AS31"/>
    <mergeCell ref="K32:V32"/>
    <mergeCell ref="X32:Y32"/>
    <mergeCell ref="AH32:AJ32"/>
    <mergeCell ref="AL32:AM32"/>
    <mergeCell ref="AO32:AS32"/>
    <mergeCell ref="I34:J34"/>
    <mergeCell ref="M34:AE34"/>
    <mergeCell ref="AH34:AJ34"/>
    <mergeCell ref="AL34:AM34"/>
    <mergeCell ref="AO34:AS34"/>
    <mergeCell ref="S36:T36"/>
    <mergeCell ref="V36:AF36"/>
    <mergeCell ref="AH36:AJ36"/>
    <mergeCell ref="AL36:AM36"/>
    <mergeCell ref="AO36:AS36"/>
    <mergeCell ref="K37:V37"/>
    <mergeCell ref="X37:Y37"/>
    <mergeCell ref="AH37:AJ37"/>
    <mergeCell ref="AL37:AM37"/>
    <mergeCell ref="AO37:AS37"/>
    <mergeCell ref="I39:J39"/>
    <mergeCell ref="M39:AE39"/>
    <mergeCell ref="AH39:AJ39"/>
    <mergeCell ref="AL39:AM39"/>
    <mergeCell ref="AO39:AS39"/>
    <mergeCell ref="S41:T41"/>
    <mergeCell ref="V41:AF41"/>
    <mergeCell ref="AH41:AJ41"/>
    <mergeCell ref="AL41:AM41"/>
    <mergeCell ref="AO41:AS41"/>
    <mergeCell ref="S42:T42"/>
    <mergeCell ref="V42:AF42"/>
    <mergeCell ref="AH42:AJ42"/>
    <mergeCell ref="AL42:AM42"/>
    <mergeCell ref="AO42:AS42"/>
    <mergeCell ref="S43:T43"/>
    <mergeCell ref="V43:AF43"/>
    <mergeCell ref="AH43:AJ43"/>
    <mergeCell ref="AL43:AM43"/>
    <mergeCell ref="AO43:AS43"/>
    <mergeCell ref="K44:V44"/>
    <mergeCell ref="X44:Y44"/>
    <mergeCell ref="AH44:AJ44"/>
    <mergeCell ref="AL44:AM44"/>
    <mergeCell ref="AO44:AS44"/>
    <mergeCell ref="I47:J47"/>
    <mergeCell ref="M47:AE47"/>
    <mergeCell ref="AH47:AJ47"/>
    <mergeCell ref="AL47:AM47"/>
    <mergeCell ref="AO47:AS47"/>
    <mergeCell ref="I48:J48"/>
    <mergeCell ref="M48:AE48"/>
    <mergeCell ref="AH48:AJ48"/>
    <mergeCell ref="AL48:AM48"/>
    <mergeCell ref="AO48:AS48"/>
    <mergeCell ref="S50:T50"/>
    <mergeCell ref="V50:AF50"/>
    <mergeCell ref="AH50:AJ50"/>
    <mergeCell ref="AL50:AM50"/>
    <mergeCell ref="AO50:AS50"/>
    <mergeCell ref="S51:T51"/>
    <mergeCell ref="V51:AF51"/>
    <mergeCell ref="AH51:AJ51"/>
    <mergeCell ref="AL51:AM51"/>
    <mergeCell ref="AO51:AS51"/>
    <mergeCell ref="S52:T52"/>
    <mergeCell ref="V52:AF52"/>
    <mergeCell ref="AH52:AJ52"/>
    <mergeCell ref="AL52:AM52"/>
    <mergeCell ref="AO52:AS52"/>
    <mergeCell ref="S53:T53"/>
    <mergeCell ref="V53:AF53"/>
    <mergeCell ref="AH53:AJ53"/>
    <mergeCell ref="AL53:AM53"/>
    <mergeCell ref="AO53:AS53"/>
    <mergeCell ref="S54:T54"/>
    <mergeCell ref="V54:AF54"/>
    <mergeCell ref="AH54:AJ54"/>
    <mergeCell ref="AL54:AM54"/>
    <mergeCell ref="AO54:AS54"/>
    <mergeCell ref="K55:V55"/>
    <mergeCell ref="X55:Y55"/>
    <mergeCell ref="AH55:AJ55"/>
    <mergeCell ref="AL55:AM55"/>
    <mergeCell ref="AO55:AS55"/>
    <mergeCell ref="I57:J57"/>
    <mergeCell ref="M57:AE57"/>
    <mergeCell ref="AH57:AJ57"/>
    <mergeCell ref="AL57:AM57"/>
    <mergeCell ref="AO57:AS57"/>
    <mergeCell ref="S59:T59"/>
    <mergeCell ref="V59:AF59"/>
    <mergeCell ref="AH59:AJ59"/>
    <mergeCell ref="AL59:AM59"/>
    <mergeCell ref="AO59:AS59"/>
    <mergeCell ref="K60:V60"/>
    <mergeCell ref="X60:Y60"/>
    <mergeCell ref="AH60:AJ60"/>
    <mergeCell ref="AL60:AM60"/>
    <mergeCell ref="AO60:AS60"/>
    <mergeCell ref="I62:J62"/>
    <mergeCell ref="M62:AE62"/>
    <mergeCell ref="AH62:AJ62"/>
    <mergeCell ref="AL62:AM62"/>
    <mergeCell ref="AO62:AS62"/>
    <mergeCell ref="S64:T64"/>
    <mergeCell ref="V64:AF64"/>
    <mergeCell ref="AH64:AJ64"/>
    <mergeCell ref="AL64:AM64"/>
    <mergeCell ref="AO64:AS64"/>
    <mergeCell ref="S65:T65"/>
    <mergeCell ref="V65:AF65"/>
    <mergeCell ref="AH65:AJ65"/>
    <mergeCell ref="AL65:AM65"/>
    <mergeCell ref="AO65:AS65"/>
    <mergeCell ref="S66:T66"/>
    <mergeCell ref="V66:AF66"/>
    <mergeCell ref="AH66:AJ66"/>
    <mergeCell ref="AL66:AM66"/>
    <mergeCell ref="AO66:AS66"/>
    <mergeCell ref="K67:V67"/>
    <mergeCell ref="X67:Y67"/>
    <mergeCell ref="AH67:AJ67"/>
    <mergeCell ref="AL67:AM67"/>
    <mergeCell ref="AO67:AS67"/>
    <mergeCell ref="I69:J69"/>
    <mergeCell ref="M69:AE69"/>
    <mergeCell ref="AH69:AJ69"/>
    <mergeCell ref="AL69:AM69"/>
    <mergeCell ref="AO69:AS69"/>
    <mergeCell ref="S71:T71"/>
    <mergeCell ref="V71:AF71"/>
    <mergeCell ref="AH71:AJ71"/>
    <mergeCell ref="AL71:AM71"/>
    <mergeCell ref="AO71:AS71"/>
    <mergeCell ref="S72:T72"/>
    <mergeCell ref="V72:AF72"/>
    <mergeCell ref="AH72:AJ72"/>
    <mergeCell ref="AL72:AM72"/>
    <mergeCell ref="AO72:AS72"/>
    <mergeCell ref="K73:V73"/>
    <mergeCell ref="X73:Y73"/>
    <mergeCell ref="AH73:AJ73"/>
    <mergeCell ref="AL73:AM73"/>
    <mergeCell ref="AO73:AS73"/>
    <mergeCell ref="I75:J75"/>
    <mergeCell ref="M75:AE75"/>
    <mergeCell ref="AH75:AJ75"/>
    <mergeCell ref="AL75:AM75"/>
    <mergeCell ref="AO75:AS75"/>
    <mergeCell ref="S77:T77"/>
    <mergeCell ref="V77:AF77"/>
    <mergeCell ref="AH77:AJ77"/>
    <mergeCell ref="AL77:AM77"/>
    <mergeCell ref="AO77:AS77"/>
    <mergeCell ref="S78:T78"/>
    <mergeCell ref="V78:AF78"/>
    <mergeCell ref="AH78:AJ78"/>
    <mergeCell ref="AL78:AM78"/>
    <mergeCell ref="AO78:AS78"/>
    <mergeCell ref="S79:T79"/>
    <mergeCell ref="V79:AF79"/>
    <mergeCell ref="AH79:AJ79"/>
    <mergeCell ref="AL79:AM79"/>
    <mergeCell ref="AO79:AS79"/>
    <mergeCell ref="K80:V80"/>
    <mergeCell ref="X80:Y80"/>
    <mergeCell ref="AH80:AJ80"/>
    <mergeCell ref="AL80:AM80"/>
    <mergeCell ref="AO80:AS80"/>
    <mergeCell ref="I82:J82"/>
    <mergeCell ref="M82:AE82"/>
    <mergeCell ref="AH82:AJ82"/>
    <mergeCell ref="AL82:AM82"/>
    <mergeCell ref="AO82:AS82"/>
    <mergeCell ref="S84:T84"/>
    <mergeCell ref="V84:AF84"/>
    <mergeCell ref="AH84:AJ84"/>
    <mergeCell ref="AL84:AM84"/>
    <mergeCell ref="AO84:AS84"/>
    <mergeCell ref="S85:T85"/>
    <mergeCell ref="V85:AF85"/>
    <mergeCell ref="AH85:AJ85"/>
    <mergeCell ref="AL85:AM85"/>
    <mergeCell ref="AO85:AS85"/>
    <mergeCell ref="S86:T86"/>
    <mergeCell ref="V86:AF86"/>
    <mergeCell ref="AH86:AJ86"/>
    <mergeCell ref="AL86:AM86"/>
    <mergeCell ref="AO86:AS86"/>
    <mergeCell ref="S87:T87"/>
    <mergeCell ref="V87:AF87"/>
    <mergeCell ref="AH87:AJ87"/>
    <mergeCell ref="AL87:AM87"/>
    <mergeCell ref="AO87:AS87"/>
    <mergeCell ref="S88:T88"/>
    <mergeCell ref="V88:AF88"/>
    <mergeCell ref="AH88:AJ88"/>
    <mergeCell ref="AL88:AM88"/>
    <mergeCell ref="AO88:AS88"/>
    <mergeCell ref="S89:T89"/>
    <mergeCell ref="V89:AF89"/>
    <mergeCell ref="AH89:AJ89"/>
    <mergeCell ref="AL89:AM89"/>
    <mergeCell ref="AO89:AS89"/>
    <mergeCell ref="K90:V90"/>
    <mergeCell ref="X90:Y90"/>
    <mergeCell ref="AH90:AJ90"/>
    <mergeCell ref="AL90:AM90"/>
    <mergeCell ref="AO90:AS90"/>
    <mergeCell ref="I92:J92"/>
    <mergeCell ref="M92:AE92"/>
    <mergeCell ref="AH92:AJ92"/>
    <mergeCell ref="AL92:AM92"/>
    <mergeCell ref="AO92:AS92"/>
    <mergeCell ref="S94:T94"/>
    <mergeCell ref="V94:AF94"/>
    <mergeCell ref="AH94:AJ94"/>
    <mergeCell ref="AL94:AM94"/>
    <mergeCell ref="AO94:AS94"/>
    <mergeCell ref="S95:T95"/>
    <mergeCell ref="V95:AF95"/>
    <mergeCell ref="AH95:AJ95"/>
    <mergeCell ref="AL95:AM95"/>
    <mergeCell ref="AO95:AS95"/>
    <mergeCell ref="K96:V96"/>
    <mergeCell ref="X96:Y96"/>
    <mergeCell ref="AH96:AJ96"/>
    <mergeCell ref="AL96:AM96"/>
    <mergeCell ref="AO96:AS96"/>
    <mergeCell ref="I98:J98"/>
    <mergeCell ref="M98:AE98"/>
    <mergeCell ref="AH98:AJ98"/>
    <mergeCell ref="AL98:AM98"/>
    <mergeCell ref="AO98:AS98"/>
    <mergeCell ref="S100:T100"/>
    <mergeCell ref="V100:AF100"/>
    <mergeCell ref="AH100:AJ100"/>
    <mergeCell ref="AL100:AM100"/>
    <mergeCell ref="AO100:AS100"/>
    <mergeCell ref="S101:T101"/>
    <mergeCell ref="V101:AF101"/>
    <mergeCell ref="AH101:AJ101"/>
    <mergeCell ref="AL101:AM101"/>
    <mergeCell ref="AO101:AS101"/>
    <mergeCell ref="K102:V102"/>
    <mergeCell ref="X102:Y102"/>
    <mergeCell ref="AH102:AJ102"/>
    <mergeCell ref="AL102:AM102"/>
    <mergeCell ref="AO102:AS102"/>
    <mergeCell ref="S103:T103"/>
    <mergeCell ref="V103:AF103"/>
    <mergeCell ref="AH103:AJ103"/>
    <mergeCell ref="AL103:AM103"/>
    <mergeCell ref="AO103:AS103"/>
    <mergeCell ref="K104:V104"/>
    <mergeCell ref="X104:Y104"/>
    <mergeCell ref="AH104:AJ104"/>
    <mergeCell ref="AL104:AM104"/>
    <mergeCell ref="AO104:AS104"/>
    <mergeCell ref="I106:J106"/>
    <mergeCell ref="M106:AE106"/>
    <mergeCell ref="AH106:AJ106"/>
    <mergeCell ref="AL106:AM106"/>
    <mergeCell ref="AO106:AS106"/>
    <mergeCell ref="S108:T108"/>
    <mergeCell ref="V108:AF108"/>
    <mergeCell ref="AH108:AJ108"/>
    <mergeCell ref="AL108:AM108"/>
    <mergeCell ref="AO108:AS108"/>
    <mergeCell ref="S109:T109"/>
    <mergeCell ref="V109:AF109"/>
    <mergeCell ref="AH109:AJ109"/>
    <mergeCell ref="AL109:AM109"/>
    <mergeCell ref="AO109:AS109"/>
    <mergeCell ref="S110:T110"/>
    <mergeCell ref="V110:AF110"/>
    <mergeCell ref="AH110:AJ110"/>
    <mergeCell ref="AL110:AM110"/>
    <mergeCell ref="AO110:AS110"/>
    <mergeCell ref="S111:T111"/>
    <mergeCell ref="V111:AF111"/>
    <mergeCell ref="AH111:AJ111"/>
    <mergeCell ref="AL111:AM111"/>
    <mergeCell ref="AO111:AS111"/>
    <mergeCell ref="S112:T112"/>
    <mergeCell ref="V112:AF112"/>
    <mergeCell ref="AH112:AJ112"/>
    <mergeCell ref="AL112:AM112"/>
    <mergeCell ref="AO112:AS112"/>
    <mergeCell ref="S113:T113"/>
    <mergeCell ref="V113:AF113"/>
    <mergeCell ref="AH113:AJ113"/>
    <mergeCell ref="AL113:AM113"/>
    <mergeCell ref="AO113:AS113"/>
    <mergeCell ref="K114:V114"/>
    <mergeCell ref="X114:Y114"/>
    <mergeCell ref="AH114:AJ114"/>
    <mergeCell ref="AL114:AM114"/>
    <mergeCell ref="AO114:AS114"/>
    <mergeCell ref="S116:T116"/>
    <mergeCell ref="V116:AF116"/>
    <mergeCell ref="AH116:AJ116"/>
    <mergeCell ref="AL116:AM116"/>
    <mergeCell ref="AO116:AS116"/>
    <mergeCell ref="K117:V117"/>
    <mergeCell ref="X117:Y117"/>
    <mergeCell ref="AH117:AJ117"/>
    <mergeCell ref="AL117:AM117"/>
    <mergeCell ref="AO117:AS117"/>
    <mergeCell ref="S119:T119"/>
    <mergeCell ref="V119:AF119"/>
    <mergeCell ref="AH119:AJ119"/>
    <mergeCell ref="AL119:AM119"/>
    <mergeCell ref="AO119:AS119"/>
    <mergeCell ref="K120:V120"/>
    <mergeCell ref="X120:Y120"/>
    <mergeCell ref="AH120:AJ120"/>
    <mergeCell ref="AL120:AM120"/>
    <mergeCell ref="AO120:AS120"/>
    <mergeCell ref="I123:J123"/>
    <mergeCell ref="M123:AE123"/>
    <mergeCell ref="AH123:AJ123"/>
    <mergeCell ref="AL123:AM123"/>
    <mergeCell ref="AO123:AS123"/>
    <mergeCell ref="I124:J124"/>
    <mergeCell ref="M124:AE124"/>
    <mergeCell ref="AH124:AJ124"/>
    <mergeCell ref="AL124:AM124"/>
    <mergeCell ref="AO124:AS124"/>
    <mergeCell ref="S126:T126"/>
    <mergeCell ref="V126:AF126"/>
    <mergeCell ref="AH126:AJ126"/>
    <mergeCell ref="AL126:AM126"/>
    <mergeCell ref="AO126:AS126"/>
    <mergeCell ref="K127:V127"/>
    <mergeCell ref="X127:Y127"/>
    <mergeCell ref="AH127:AJ127"/>
    <mergeCell ref="AL127:AM127"/>
    <mergeCell ref="AO127:AS127"/>
    <mergeCell ref="I129:J129"/>
    <mergeCell ref="M129:AE129"/>
    <mergeCell ref="AH129:AJ129"/>
    <mergeCell ref="AL129:AM129"/>
    <mergeCell ref="AO129:AS129"/>
    <mergeCell ref="S131:T131"/>
    <mergeCell ref="V131:AF131"/>
    <mergeCell ref="AH131:AJ131"/>
    <mergeCell ref="AL131:AM131"/>
    <mergeCell ref="AO131:AS131"/>
    <mergeCell ref="K132:V132"/>
    <mergeCell ref="X132:Y132"/>
    <mergeCell ref="AH132:AJ132"/>
    <mergeCell ref="AL132:AM132"/>
    <mergeCell ref="AO132:AS132"/>
    <mergeCell ref="I134:J134"/>
    <mergeCell ref="M134:AE134"/>
    <mergeCell ref="AH134:AJ134"/>
    <mergeCell ref="AL134:AM134"/>
    <mergeCell ref="AO134:AS134"/>
    <mergeCell ref="S136:T136"/>
    <mergeCell ref="V136:AF136"/>
    <mergeCell ref="AH136:AJ136"/>
    <mergeCell ref="AL136:AM136"/>
    <mergeCell ref="AO136:AS136"/>
    <mergeCell ref="S137:T137"/>
    <mergeCell ref="V137:AF137"/>
    <mergeCell ref="AH137:AJ137"/>
    <mergeCell ref="AL137:AM137"/>
    <mergeCell ref="AO137:AS137"/>
    <mergeCell ref="S138:T138"/>
    <mergeCell ref="V138:AF138"/>
    <mergeCell ref="AH138:AJ138"/>
    <mergeCell ref="AL138:AM138"/>
    <mergeCell ref="AO138:AS138"/>
    <mergeCell ref="S139:T139"/>
    <mergeCell ref="V139:AF139"/>
    <mergeCell ref="AH139:AJ139"/>
    <mergeCell ref="AL139:AM139"/>
    <mergeCell ref="AO139:AS139"/>
    <mergeCell ref="K140:V140"/>
    <mergeCell ref="X140:Y140"/>
    <mergeCell ref="AH140:AJ140"/>
    <mergeCell ref="AL140:AM140"/>
    <mergeCell ref="AO140:AS140"/>
    <mergeCell ref="I142:J142"/>
    <mergeCell ref="M142:AE142"/>
    <mergeCell ref="AH142:AJ142"/>
    <mergeCell ref="AL142:AM142"/>
    <mergeCell ref="AO142:AS142"/>
    <mergeCell ref="S144:T144"/>
    <mergeCell ref="V144:AF144"/>
    <mergeCell ref="AH144:AJ144"/>
    <mergeCell ref="AL144:AM144"/>
    <mergeCell ref="AO144:AS144"/>
    <mergeCell ref="K145:V145"/>
    <mergeCell ref="X145:Y145"/>
    <mergeCell ref="AH145:AJ145"/>
    <mergeCell ref="AL145:AM145"/>
    <mergeCell ref="AO145:AS145"/>
    <mergeCell ref="I147:J147"/>
    <mergeCell ref="M147:AE147"/>
    <mergeCell ref="AH147:AJ147"/>
    <mergeCell ref="AL147:AM147"/>
    <mergeCell ref="AO147:AS147"/>
    <mergeCell ref="S149:T149"/>
    <mergeCell ref="V149:AF149"/>
    <mergeCell ref="AH149:AJ149"/>
    <mergeCell ref="AL149:AM149"/>
    <mergeCell ref="AO149:AS149"/>
    <mergeCell ref="S150:T150"/>
    <mergeCell ref="V150:AF150"/>
    <mergeCell ref="AH150:AJ150"/>
    <mergeCell ref="AL150:AM150"/>
    <mergeCell ref="AO150:AS150"/>
    <mergeCell ref="S151:T151"/>
    <mergeCell ref="V151:AF151"/>
    <mergeCell ref="AH151:AJ151"/>
    <mergeCell ref="AL151:AM151"/>
    <mergeCell ref="AO151:AS151"/>
    <mergeCell ref="S152:T152"/>
    <mergeCell ref="V152:AF152"/>
    <mergeCell ref="AH152:AJ152"/>
    <mergeCell ref="AL152:AM152"/>
    <mergeCell ref="AO152:AS152"/>
    <mergeCell ref="S153:T153"/>
    <mergeCell ref="V153:AF153"/>
    <mergeCell ref="AH153:AJ153"/>
    <mergeCell ref="AL153:AM153"/>
    <mergeCell ref="AO153:AS153"/>
    <mergeCell ref="S154:T154"/>
    <mergeCell ref="V154:AF154"/>
    <mergeCell ref="AH154:AJ154"/>
    <mergeCell ref="AL154:AM154"/>
    <mergeCell ref="AO154:AS154"/>
    <mergeCell ref="K155:V155"/>
    <mergeCell ref="X155:Y155"/>
    <mergeCell ref="AH155:AJ155"/>
    <mergeCell ref="AL155:AM155"/>
    <mergeCell ref="AO155:AS155"/>
    <mergeCell ref="I157:J157"/>
    <mergeCell ref="M157:AE157"/>
    <mergeCell ref="AH157:AJ157"/>
    <mergeCell ref="AL157:AM157"/>
    <mergeCell ref="AO157:AS157"/>
    <mergeCell ref="S159:T159"/>
    <mergeCell ref="V159:AF159"/>
    <mergeCell ref="AH159:AJ159"/>
    <mergeCell ref="AL159:AM159"/>
    <mergeCell ref="AO159:AS159"/>
    <mergeCell ref="K160:V160"/>
    <mergeCell ref="X160:Y160"/>
    <mergeCell ref="AH160:AJ160"/>
    <mergeCell ref="AL160:AM160"/>
    <mergeCell ref="AO160:AS160"/>
    <mergeCell ref="I162:J162"/>
    <mergeCell ref="M162:AE162"/>
    <mergeCell ref="AH162:AJ162"/>
    <mergeCell ref="AL162:AM162"/>
    <mergeCell ref="AO162:AS162"/>
    <mergeCell ref="S164:T164"/>
    <mergeCell ref="V164:AF164"/>
    <mergeCell ref="AH164:AJ164"/>
    <mergeCell ref="AL164:AM164"/>
    <mergeCell ref="AO164:AS164"/>
    <mergeCell ref="S165:T165"/>
    <mergeCell ref="V165:AF165"/>
    <mergeCell ref="AH165:AJ165"/>
    <mergeCell ref="AL165:AM165"/>
    <mergeCell ref="AO165:AS165"/>
    <mergeCell ref="K166:V166"/>
    <mergeCell ref="X166:Y166"/>
    <mergeCell ref="AH166:AJ166"/>
    <mergeCell ref="AL166:AM166"/>
    <mergeCell ref="AO166:AS166"/>
    <mergeCell ref="I168:J168"/>
    <mergeCell ref="M168:AE168"/>
    <mergeCell ref="AH168:AJ168"/>
    <mergeCell ref="AL168:AM168"/>
    <mergeCell ref="AO168:AS168"/>
    <mergeCell ref="S170:T170"/>
    <mergeCell ref="V170:AF170"/>
    <mergeCell ref="AH170:AJ170"/>
    <mergeCell ref="AL170:AM170"/>
    <mergeCell ref="AO170:AS170"/>
    <mergeCell ref="S171:T171"/>
    <mergeCell ref="V171:AF171"/>
    <mergeCell ref="AH171:AJ171"/>
    <mergeCell ref="AL171:AM171"/>
    <mergeCell ref="AO171:AS171"/>
    <mergeCell ref="S172:T172"/>
    <mergeCell ref="V172:AF172"/>
    <mergeCell ref="AH172:AJ172"/>
    <mergeCell ref="AL172:AM172"/>
    <mergeCell ref="AO172:AS172"/>
    <mergeCell ref="S173:T173"/>
    <mergeCell ref="V173:AF173"/>
    <mergeCell ref="AH173:AJ173"/>
    <mergeCell ref="AL173:AM173"/>
    <mergeCell ref="AO173:AS173"/>
    <mergeCell ref="S174:T174"/>
    <mergeCell ref="V174:AF174"/>
    <mergeCell ref="AH174:AJ174"/>
    <mergeCell ref="AL174:AM174"/>
    <mergeCell ref="AO174:AS174"/>
    <mergeCell ref="S175:T175"/>
    <mergeCell ref="V175:AF175"/>
    <mergeCell ref="AH175:AJ175"/>
    <mergeCell ref="AL175:AM175"/>
    <mergeCell ref="AO175:AS175"/>
    <mergeCell ref="K176:V176"/>
    <mergeCell ref="X176:Y176"/>
    <mergeCell ref="AH176:AJ176"/>
    <mergeCell ref="AL176:AM176"/>
    <mergeCell ref="AO176:AS176"/>
    <mergeCell ref="I179:J179"/>
    <mergeCell ref="M179:AE179"/>
    <mergeCell ref="AH179:AJ179"/>
    <mergeCell ref="AL179:AM179"/>
    <mergeCell ref="AO179:AS179"/>
    <mergeCell ref="I180:J180"/>
    <mergeCell ref="M180:AE180"/>
    <mergeCell ref="AH180:AJ180"/>
    <mergeCell ref="AL180:AM180"/>
    <mergeCell ref="AO180:AS180"/>
    <mergeCell ref="S182:T182"/>
    <mergeCell ref="V182:AF182"/>
    <mergeCell ref="AH182:AJ182"/>
    <mergeCell ref="AL182:AM182"/>
    <mergeCell ref="AO182:AS182"/>
    <mergeCell ref="S183:T183"/>
    <mergeCell ref="V183:AF183"/>
    <mergeCell ref="AH183:AJ183"/>
    <mergeCell ref="AL183:AM183"/>
    <mergeCell ref="AO183:AS183"/>
    <mergeCell ref="K184:V184"/>
    <mergeCell ref="X184:Y184"/>
    <mergeCell ref="AH184:AJ184"/>
    <mergeCell ref="AL184:AM184"/>
    <mergeCell ref="AO184:AS184"/>
    <mergeCell ref="I186:J186"/>
    <mergeCell ref="M186:AE186"/>
    <mergeCell ref="AH186:AJ186"/>
    <mergeCell ref="AL186:AM186"/>
    <mergeCell ref="AO186:AS186"/>
    <mergeCell ref="S188:T188"/>
    <mergeCell ref="V188:AF188"/>
    <mergeCell ref="AH188:AJ188"/>
    <mergeCell ref="AL188:AM188"/>
    <mergeCell ref="AO188:AS188"/>
    <mergeCell ref="K189:V189"/>
    <mergeCell ref="X189:Y189"/>
    <mergeCell ref="AH189:AJ189"/>
    <mergeCell ref="AL189:AM189"/>
    <mergeCell ref="AO189:AS189"/>
    <mergeCell ref="K194:V194"/>
    <mergeCell ref="AH194:AJ194"/>
    <mergeCell ref="AL194:AM194"/>
    <mergeCell ref="AO194:AS194"/>
    <mergeCell ref="K195:V196"/>
    <mergeCell ref="AH195:AJ195"/>
    <mergeCell ref="AL195:AM195"/>
    <mergeCell ref="AO195:AS195"/>
    <mergeCell ref="K192:V192"/>
    <mergeCell ref="AH192:AJ192"/>
    <mergeCell ref="AL192:AM192"/>
    <mergeCell ref="AO192:AS192"/>
    <mergeCell ref="K193:V193"/>
    <mergeCell ref="AH193:AJ193"/>
    <mergeCell ref="AL193:AM193"/>
    <mergeCell ref="AO193:AS193"/>
  </mergeCells>
  <pageMargins left="0.25" right="0.25" top="0.25" bottom="0.25" header="0" footer="0"/>
  <pageSetup scale="93" fitToWidth="0" fitToHeight="0" orientation="portrait" horizontalDpi="4294967293" verticalDpi="0" r:id="rId1"/>
  <headerFooter alignWithMargins="0"/>
  <rowBreaks count="1" manualBreakCount="1">
    <brk id="100" max="4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autoPageBreaks="0"/>
  </sheetPr>
  <dimension ref="A1:AD158"/>
  <sheetViews>
    <sheetView showGridLines="0" view="pageBreakPreview" zoomScaleNormal="100" zoomScaleSheetLayoutView="100" workbookViewId="0"/>
  </sheetViews>
  <sheetFormatPr baseColWidth="10" defaultRowHeight="12.75" customHeight="1" x14ac:dyDescent="0.25"/>
  <cols>
    <col min="1" max="1" width="2.28515625" style="129" customWidth="1"/>
    <col min="2" max="2" width="3.42578125" style="129" customWidth="1"/>
    <col min="3" max="3" width="4.5703125" style="129" customWidth="1"/>
    <col min="4" max="4" width="1.140625" style="129" customWidth="1"/>
    <col min="5" max="6" width="1.7109375" style="129" customWidth="1"/>
    <col min="7" max="7" width="6.85546875" style="129" customWidth="1"/>
    <col min="8" max="8" width="8.85546875" style="129" customWidth="1"/>
    <col min="9" max="9" width="1.85546875" style="129" customWidth="1"/>
    <col min="10" max="10" width="8.7109375" style="129" customWidth="1"/>
    <col min="11" max="11" width="8.28515625" style="129" customWidth="1"/>
    <col min="12" max="13" width="8.42578125" style="129" customWidth="1"/>
    <col min="14" max="14" width="8.5703125" style="129" customWidth="1"/>
    <col min="15" max="15" width="8.28515625" style="129" customWidth="1"/>
    <col min="16" max="16" width="8.5703125" style="129" customWidth="1"/>
    <col min="17" max="17" width="8.7109375" style="129" customWidth="1"/>
    <col min="18" max="18" width="1.140625" style="129" customWidth="1"/>
    <col min="19" max="20" width="8.28515625" style="129" customWidth="1"/>
    <col min="21" max="21" width="6.5703125" style="129" customWidth="1"/>
    <col min="22" max="22" width="2.28515625" style="129" customWidth="1"/>
    <col min="23" max="23" width="6.7109375" style="129" customWidth="1"/>
    <col min="24" max="24" width="1.85546875" style="129" customWidth="1"/>
    <col min="25" max="25" width="1.7109375" style="129" customWidth="1"/>
    <col min="26" max="26" width="3.28515625" style="129" customWidth="1"/>
    <col min="27" max="27" width="1.28515625" style="129" customWidth="1"/>
    <col min="28" max="28" width="3" style="129" customWidth="1"/>
    <col min="29" max="29" width="1.5703125" style="129" customWidth="1"/>
    <col min="30" max="256" width="6.85546875" style="129" customWidth="1"/>
    <col min="257" max="257" width="2.28515625" style="129" customWidth="1"/>
    <col min="258" max="258" width="3.42578125" style="129" customWidth="1"/>
    <col min="259" max="259" width="4.5703125" style="129" customWidth="1"/>
    <col min="260" max="260" width="1.140625" style="129" customWidth="1"/>
    <col min="261" max="262" width="1.7109375" style="129" customWidth="1"/>
    <col min="263" max="263" width="6.85546875" style="129" customWidth="1"/>
    <col min="264" max="264" width="8.85546875" style="129" customWidth="1"/>
    <col min="265" max="265" width="1.85546875" style="129" customWidth="1"/>
    <col min="266" max="266" width="8.7109375" style="129" customWidth="1"/>
    <col min="267" max="267" width="8.28515625" style="129" customWidth="1"/>
    <col min="268" max="269" width="8.42578125" style="129" customWidth="1"/>
    <col min="270" max="270" width="8.5703125" style="129" customWidth="1"/>
    <col min="271" max="271" width="8.28515625" style="129" customWidth="1"/>
    <col min="272" max="272" width="8.5703125" style="129" customWidth="1"/>
    <col min="273" max="273" width="8.7109375" style="129" customWidth="1"/>
    <col min="274" max="274" width="1.140625" style="129" customWidth="1"/>
    <col min="275" max="276" width="8.28515625" style="129" customWidth="1"/>
    <col min="277" max="277" width="6.5703125" style="129" customWidth="1"/>
    <col min="278" max="278" width="2.28515625" style="129" customWidth="1"/>
    <col min="279" max="279" width="6.7109375" style="129" customWidth="1"/>
    <col min="280" max="280" width="1.85546875" style="129" customWidth="1"/>
    <col min="281" max="281" width="1.7109375" style="129" customWidth="1"/>
    <col min="282" max="282" width="3.28515625" style="129" customWidth="1"/>
    <col min="283" max="283" width="1.28515625" style="129" customWidth="1"/>
    <col min="284" max="284" width="3" style="129" customWidth="1"/>
    <col min="285" max="285" width="1.5703125" style="129" customWidth="1"/>
    <col min="286" max="512" width="6.85546875" style="129" customWidth="1"/>
    <col min="513" max="513" width="2.28515625" style="129" customWidth="1"/>
    <col min="514" max="514" width="3.42578125" style="129" customWidth="1"/>
    <col min="515" max="515" width="4.5703125" style="129" customWidth="1"/>
    <col min="516" max="516" width="1.140625" style="129" customWidth="1"/>
    <col min="517" max="518" width="1.7109375" style="129" customWidth="1"/>
    <col min="519" max="519" width="6.85546875" style="129" customWidth="1"/>
    <col min="520" max="520" width="8.85546875" style="129" customWidth="1"/>
    <col min="521" max="521" width="1.85546875" style="129" customWidth="1"/>
    <col min="522" max="522" width="8.7109375" style="129" customWidth="1"/>
    <col min="523" max="523" width="8.28515625" style="129" customWidth="1"/>
    <col min="524" max="525" width="8.42578125" style="129" customWidth="1"/>
    <col min="526" max="526" width="8.5703125" style="129" customWidth="1"/>
    <col min="527" max="527" width="8.28515625" style="129" customWidth="1"/>
    <col min="528" max="528" width="8.5703125" style="129" customWidth="1"/>
    <col min="529" max="529" width="8.7109375" style="129" customWidth="1"/>
    <col min="530" max="530" width="1.140625" style="129" customWidth="1"/>
    <col min="531" max="532" width="8.28515625" style="129" customWidth="1"/>
    <col min="533" max="533" width="6.5703125" style="129" customWidth="1"/>
    <col min="534" max="534" width="2.28515625" style="129" customWidth="1"/>
    <col min="535" max="535" width="6.7109375" style="129" customWidth="1"/>
    <col min="536" max="536" width="1.85546875" style="129" customWidth="1"/>
    <col min="537" max="537" width="1.7109375" style="129" customWidth="1"/>
    <col min="538" max="538" width="3.28515625" style="129" customWidth="1"/>
    <col min="539" max="539" width="1.28515625" style="129" customWidth="1"/>
    <col min="540" max="540" width="3" style="129" customWidth="1"/>
    <col min="541" max="541" width="1.5703125" style="129" customWidth="1"/>
    <col min="542" max="768" width="6.85546875" style="129" customWidth="1"/>
    <col min="769" max="769" width="2.28515625" style="129" customWidth="1"/>
    <col min="770" max="770" width="3.42578125" style="129" customWidth="1"/>
    <col min="771" max="771" width="4.5703125" style="129" customWidth="1"/>
    <col min="772" max="772" width="1.140625" style="129" customWidth="1"/>
    <col min="773" max="774" width="1.7109375" style="129" customWidth="1"/>
    <col min="775" max="775" width="6.85546875" style="129" customWidth="1"/>
    <col min="776" max="776" width="8.85546875" style="129" customWidth="1"/>
    <col min="777" max="777" width="1.85546875" style="129" customWidth="1"/>
    <col min="778" max="778" width="8.7109375" style="129" customWidth="1"/>
    <col min="779" max="779" width="8.28515625" style="129" customWidth="1"/>
    <col min="780" max="781" width="8.42578125" style="129" customWidth="1"/>
    <col min="782" max="782" width="8.5703125" style="129" customWidth="1"/>
    <col min="783" max="783" width="8.28515625" style="129" customWidth="1"/>
    <col min="784" max="784" width="8.5703125" style="129" customWidth="1"/>
    <col min="785" max="785" width="8.7109375" style="129" customWidth="1"/>
    <col min="786" max="786" width="1.140625" style="129" customWidth="1"/>
    <col min="787" max="788" width="8.28515625" style="129" customWidth="1"/>
    <col min="789" max="789" width="6.5703125" style="129" customWidth="1"/>
    <col min="790" max="790" width="2.28515625" style="129" customWidth="1"/>
    <col min="791" max="791" width="6.7109375" style="129" customWidth="1"/>
    <col min="792" max="792" width="1.85546875" style="129" customWidth="1"/>
    <col min="793" max="793" width="1.7109375" style="129" customWidth="1"/>
    <col min="794" max="794" width="3.28515625" style="129" customWidth="1"/>
    <col min="795" max="795" width="1.28515625" style="129" customWidth="1"/>
    <col min="796" max="796" width="3" style="129" customWidth="1"/>
    <col min="797" max="797" width="1.5703125" style="129" customWidth="1"/>
    <col min="798" max="1024" width="6.85546875" style="129" customWidth="1"/>
    <col min="1025" max="1025" width="2.28515625" style="129" customWidth="1"/>
    <col min="1026" max="1026" width="3.42578125" style="129" customWidth="1"/>
    <col min="1027" max="1027" width="4.5703125" style="129" customWidth="1"/>
    <col min="1028" max="1028" width="1.140625" style="129" customWidth="1"/>
    <col min="1029" max="1030" width="1.7109375" style="129" customWidth="1"/>
    <col min="1031" max="1031" width="6.85546875" style="129" customWidth="1"/>
    <col min="1032" max="1032" width="8.85546875" style="129" customWidth="1"/>
    <col min="1033" max="1033" width="1.85546875" style="129" customWidth="1"/>
    <col min="1034" max="1034" width="8.7109375" style="129" customWidth="1"/>
    <col min="1035" max="1035" width="8.28515625" style="129" customWidth="1"/>
    <col min="1036" max="1037" width="8.42578125" style="129" customWidth="1"/>
    <col min="1038" max="1038" width="8.5703125" style="129" customWidth="1"/>
    <col min="1039" max="1039" width="8.28515625" style="129" customWidth="1"/>
    <col min="1040" max="1040" width="8.5703125" style="129" customWidth="1"/>
    <col min="1041" max="1041" width="8.7109375" style="129" customWidth="1"/>
    <col min="1042" max="1042" width="1.140625" style="129" customWidth="1"/>
    <col min="1043" max="1044" width="8.28515625" style="129" customWidth="1"/>
    <col min="1045" max="1045" width="6.5703125" style="129" customWidth="1"/>
    <col min="1046" max="1046" width="2.28515625" style="129" customWidth="1"/>
    <col min="1047" max="1047" width="6.7109375" style="129" customWidth="1"/>
    <col min="1048" max="1048" width="1.85546875" style="129" customWidth="1"/>
    <col min="1049" max="1049" width="1.7109375" style="129" customWidth="1"/>
    <col min="1050" max="1050" width="3.28515625" style="129" customWidth="1"/>
    <col min="1051" max="1051" width="1.28515625" style="129" customWidth="1"/>
    <col min="1052" max="1052" width="3" style="129" customWidth="1"/>
    <col min="1053" max="1053" width="1.5703125" style="129" customWidth="1"/>
    <col min="1054" max="1280" width="6.85546875" style="129" customWidth="1"/>
    <col min="1281" max="1281" width="2.28515625" style="129" customWidth="1"/>
    <col min="1282" max="1282" width="3.42578125" style="129" customWidth="1"/>
    <col min="1283" max="1283" width="4.5703125" style="129" customWidth="1"/>
    <col min="1284" max="1284" width="1.140625" style="129" customWidth="1"/>
    <col min="1285" max="1286" width="1.7109375" style="129" customWidth="1"/>
    <col min="1287" max="1287" width="6.85546875" style="129" customWidth="1"/>
    <col min="1288" max="1288" width="8.85546875" style="129" customWidth="1"/>
    <col min="1289" max="1289" width="1.85546875" style="129" customWidth="1"/>
    <col min="1290" max="1290" width="8.7109375" style="129" customWidth="1"/>
    <col min="1291" max="1291" width="8.28515625" style="129" customWidth="1"/>
    <col min="1292" max="1293" width="8.42578125" style="129" customWidth="1"/>
    <col min="1294" max="1294" width="8.5703125" style="129" customWidth="1"/>
    <col min="1295" max="1295" width="8.28515625" style="129" customWidth="1"/>
    <col min="1296" max="1296" width="8.5703125" style="129" customWidth="1"/>
    <col min="1297" max="1297" width="8.7109375" style="129" customWidth="1"/>
    <col min="1298" max="1298" width="1.140625" style="129" customWidth="1"/>
    <col min="1299" max="1300" width="8.28515625" style="129" customWidth="1"/>
    <col min="1301" max="1301" width="6.5703125" style="129" customWidth="1"/>
    <col min="1302" max="1302" width="2.28515625" style="129" customWidth="1"/>
    <col min="1303" max="1303" width="6.7109375" style="129" customWidth="1"/>
    <col min="1304" max="1304" width="1.85546875" style="129" customWidth="1"/>
    <col min="1305" max="1305" width="1.7109375" style="129" customWidth="1"/>
    <col min="1306" max="1306" width="3.28515625" style="129" customWidth="1"/>
    <col min="1307" max="1307" width="1.28515625" style="129" customWidth="1"/>
    <col min="1308" max="1308" width="3" style="129" customWidth="1"/>
    <col min="1309" max="1309" width="1.5703125" style="129" customWidth="1"/>
    <col min="1310" max="1536" width="6.85546875" style="129" customWidth="1"/>
    <col min="1537" max="1537" width="2.28515625" style="129" customWidth="1"/>
    <col min="1538" max="1538" width="3.42578125" style="129" customWidth="1"/>
    <col min="1539" max="1539" width="4.5703125" style="129" customWidth="1"/>
    <col min="1540" max="1540" width="1.140625" style="129" customWidth="1"/>
    <col min="1541" max="1542" width="1.7109375" style="129" customWidth="1"/>
    <col min="1543" max="1543" width="6.85546875" style="129" customWidth="1"/>
    <col min="1544" max="1544" width="8.85546875" style="129" customWidth="1"/>
    <col min="1545" max="1545" width="1.85546875" style="129" customWidth="1"/>
    <col min="1546" max="1546" width="8.7109375" style="129" customWidth="1"/>
    <col min="1547" max="1547" width="8.28515625" style="129" customWidth="1"/>
    <col min="1548" max="1549" width="8.42578125" style="129" customWidth="1"/>
    <col min="1550" max="1550" width="8.5703125" style="129" customWidth="1"/>
    <col min="1551" max="1551" width="8.28515625" style="129" customWidth="1"/>
    <col min="1552" max="1552" width="8.5703125" style="129" customWidth="1"/>
    <col min="1553" max="1553" width="8.7109375" style="129" customWidth="1"/>
    <col min="1554" max="1554" width="1.140625" style="129" customWidth="1"/>
    <col min="1555" max="1556" width="8.28515625" style="129" customWidth="1"/>
    <col min="1557" max="1557" width="6.5703125" style="129" customWidth="1"/>
    <col min="1558" max="1558" width="2.28515625" style="129" customWidth="1"/>
    <col min="1559" max="1559" width="6.7109375" style="129" customWidth="1"/>
    <col min="1560" max="1560" width="1.85546875" style="129" customWidth="1"/>
    <col min="1561" max="1561" width="1.7109375" style="129" customWidth="1"/>
    <col min="1562" max="1562" width="3.28515625" style="129" customWidth="1"/>
    <col min="1563" max="1563" width="1.28515625" style="129" customWidth="1"/>
    <col min="1564" max="1564" width="3" style="129" customWidth="1"/>
    <col min="1565" max="1565" width="1.5703125" style="129" customWidth="1"/>
    <col min="1566" max="1792" width="6.85546875" style="129" customWidth="1"/>
    <col min="1793" max="1793" width="2.28515625" style="129" customWidth="1"/>
    <col min="1794" max="1794" width="3.42578125" style="129" customWidth="1"/>
    <col min="1795" max="1795" width="4.5703125" style="129" customWidth="1"/>
    <col min="1796" max="1796" width="1.140625" style="129" customWidth="1"/>
    <col min="1797" max="1798" width="1.7109375" style="129" customWidth="1"/>
    <col min="1799" max="1799" width="6.85546875" style="129" customWidth="1"/>
    <col min="1800" max="1800" width="8.85546875" style="129" customWidth="1"/>
    <col min="1801" max="1801" width="1.85546875" style="129" customWidth="1"/>
    <col min="1802" max="1802" width="8.7109375" style="129" customWidth="1"/>
    <col min="1803" max="1803" width="8.28515625" style="129" customWidth="1"/>
    <col min="1804" max="1805" width="8.42578125" style="129" customWidth="1"/>
    <col min="1806" max="1806" width="8.5703125" style="129" customWidth="1"/>
    <col min="1807" max="1807" width="8.28515625" style="129" customWidth="1"/>
    <col min="1808" max="1808" width="8.5703125" style="129" customWidth="1"/>
    <col min="1809" max="1809" width="8.7109375" style="129" customWidth="1"/>
    <col min="1810" max="1810" width="1.140625" style="129" customWidth="1"/>
    <col min="1811" max="1812" width="8.28515625" style="129" customWidth="1"/>
    <col min="1813" max="1813" width="6.5703125" style="129" customWidth="1"/>
    <col min="1814" max="1814" width="2.28515625" style="129" customWidth="1"/>
    <col min="1815" max="1815" width="6.7109375" style="129" customWidth="1"/>
    <col min="1816" max="1816" width="1.85546875" style="129" customWidth="1"/>
    <col min="1817" max="1817" width="1.7109375" style="129" customWidth="1"/>
    <col min="1818" max="1818" width="3.28515625" style="129" customWidth="1"/>
    <col min="1819" max="1819" width="1.28515625" style="129" customWidth="1"/>
    <col min="1820" max="1820" width="3" style="129" customWidth="1"/>
    <col min="1821" max="1821" width="1.5703125" style="129" customWidth="1"/>
    <col min="1822" max="2048" width="6.85546875" style="129" customWidth="1"/>
    <col min="2049" max="2049" width="2.28515625" style="129" customWidth="1"/>
    <col min="2050" max="2050" width="3.42578125" style="129" customWidth="1"/>
    <col min="2051" max="2051" width="4.5703125" style="129" customWidth="1"/>
    <col min="2052" max="2052" width="1.140625" style="129" customWidth="1"/>
    <col min="2053" max="2054" width="1.7109375" style="129" customWidth="1"/>
    <col min="2055" max="2055" width="6.85546875" style="129" customWidth="1"/>
    <col min="2056" max="2056" width="8.85546875" style="129" customWidth="1"/>
    <col min="2057" max="2057" width="1.85546875" style="129" customWidth="1"/>
    <col min="2058" max="2058" width="8.7109375" style="129" customWidth="1"/>
    <col min="2059" max="2059" width="8.28515625" style="129" customWidth="1"/>
    <col min="2060" max="2061" width="8.42578125" style="129" customWidth="1"/>
    <col min="2062" max="2062" width="8.5703125" style="129" customWidth="1"/>
    <col min="2063" max="2063" width="8.28515625" style="129" customWidth="1"/>
    <col min="2064" max="2064" width="8.5703125" style="129" customWidth="1"/>
    <col min="2065" max="2065" width="8.7109375" style="129" customWidth="1"/>
    <col min="2066" max="2066" width="1.140625" style="129" customWidth="1"/>
    <col min="2067" max="2068" width="8.28515625" style="129" customWidth="1"/>
    <col min="2069" max="2069" width="6.5703125" style="129" customWidth="1"/>
    <col min="2070" max="2070" width="2.28515625" style="129" customWidth="1"/>
    <col min="2071" max="2071" width="6.7109375" style="129" customWidth="1"/>
    <col min="2072" max="2072" width="1.85546875" style="129" customWidth="1"/>
    <col min="2073" max="2073" width="1.7109375" style="129" customWidth="1"/>
    <col min="2074" max="2074" width="3.28515625" style="129" customWidth="1"/>
    <col min="2075" max="2075" width="1.28515625" style="129" customWidth="1"/>
    <col min="2076" max="2076" width="3" style="129" customWidth="1"/>
    <col min="2077" max="2077" width="1.5703125" style="129" customWidth="1"/>
    <col min="2078" max="2304" width="6.85546875" style="129" customWidth="1"/>
    <col min="2305" max="2305" width="2.28515625" style="129" customWidth="1"/>
    <col min="2306" max="2306" width="3.42578125" style="129" customWidth="1"/>
    <col min="2307" max="2307" width="4.5703125" style="129" customWidth="1"/>
    <col min="2308" max="2308" width="1.140625" style="129" customWidth="1"/>
    <col min="2309" max="2310" width="1.7109375" style="129" customWidth="1"/>
    <col min="2311" max="2311" width="6.85546875" style="129" customWidth="1"/>
    <col min="2312" max="2312" width="8.85546875" style="129" customWidth="1"/>
    <col min="2313" max="2313" width="1.85546875" style="129" customWidth="1"/>
    <col min="2314" max="2314" width="8.7109375" style="129" customWidth="1"/>
    <col min="2315" max="2315" width="8.28515625" style="129" customWidth="1"/>
    <col min="2316" max="2317" width="8.42578125" style="129" customWidth="1"/>
    <col min="2318" max="2318" width="8.5703125" style="129" customWidth="1"/>
    <col min="2319" max="2319" width="8.28515625" style="129" customWidth="1"/>
    <col min="2320" max="2320" width="8.5703125" style="129" customWidth="1"/>
    <col min="2321" max="2321" width="8.7109375" style="129" customWidth="1"/>
    <col min="2322" max="2322" width="1.140625" style="129" customWidth="1"/>
    <col min="2323" max="2324" width="8.28515625" style="129" customWidth="1"/>
    <col min="2325" max="2325" width="6.5703125" style="129" customWidth="1"/>
    <col min="2326" max="2326" width="2.28515625" style="129" customWidth="1"/>
    <col min="2327" max="2327" width="6.7109375" style="129" customWidth="1"/>
    <col min="2328" max="2328" width="1.85546875" style="129" customWidth="1"/>
    <col min="2329" max="2329" width="1.7109375" style="129" customWidth="1"/>
    <col min="2330" max="2330" width="3.28515625" style="129" customWidth="1"/>
    <col min="2331" max="2331" width="1.28515625" style="129" customWidth="1"/>
    <col min="2332" max="2332" width="3" style="129" customWidth="1"/>
    <col min="2333" max="2333" width="1.5703125" style="129" customWidth="1"/>
    <col min="2334" max="2560" width="6.85546875" style="129" customWidth="1"/>
    <col min="2561" max="2561" width="2.28515625" style="129" customWidth="1"/>
    <col min="2562" max="2562" width="3.42578125" style="129" customWidth="1"/>
    <col min="2563" max="2563" width="4.5703125" style="129" customWidth="1"/>
    <col min="2564" max="2564" width="1.140625" style="129" customWidth="1"/>
    <col min="2565" max="2566" width="1.7109375" style="129" customWidth="1"/>
    <col min="2567" max="2567" width="6.85546875" style="129" customWidth="1"/>
    <col min="2568" max="2568" width="8.85546875" style="129" customWidth="1"/>
    <col min="2569" max="2569" width="1.85546875" style="129" customWidth="1"/>
    <col min="2570" max="2570" width="8.7109375" style="129" customWidth="1"/>
    <col min="2571" max="2571" width="8.28515625" style="129" customWidth="1"/>
    <col min="2572" max="2573" width="8.42578125" style="129" customWidth="1"/>
    <col min="2574" max="2574" width="8.5703125" style="129" customWidth="1"/>
    <col min="2575" max="2575" width="8.28515625" style="129" customWidth="1"/>
    <col min="2576" max="2576" width="8.5703125" style="129" customWidth="1"/>
    <col min="2577" max="2577" width="8.7109375" style="129" customWidth="1"/>
    <col min="2578" max="2578" width="1.140625" style="129" customWidth="1"/>
    <col min="2579" max="2580" width="8.28515625" style="129" customWidth="1"/>
    <col min="2581" max="2581" width="6.5703125" style="129" customWidth="1"/>
    <col min="2582" max="2582" width="2.28515625" style="129" customWidth="1"/>
    <col min="2583" max="2583" width="6.7109375" style="129" customWidth="1"/>
    <col min="2584" max="2584" width="1.85546875" style="129" customWidth="1"/>
    <col min="2585" max="2585" width="1.7109375" style="129" customWidth="1"/>
    <col min="2586" max="2586" width="3.28515625" style="129" customWidth="1"/>
    <col min="2587" max="2587" width="1.28515625" style="129" customWidth="1"/>
    <col min="2588" max="2588" width="3" style="129" customWidth="1"/>
    <col min="2589" max="2589" width="1.5703125" style="129" customWidth="1"/>
    <col min="2590" max="2816" width="6.85546875" style="129" customWidth="1"/>
    <col min="2817" max="2817" width="2.28515625" style="129" customWidth="1"/>
    <col min="2818" max="2818" width="3.42578125" style="129" customWidth="1"/>
    <col min="2819" max="2819" width="4.5703125" style="129" customWidth="1"/>
    <col min="2820" max="2820" width="1.140625" style="129" customWidth="1"/>
    <col min="2821" max="2822" width="1.7109375" style="129" customWidth="1"/>
    <col min="2823" max="2823" width="6.85546875" style="129" customWidth="1"/>
    <col min="2824" max="2824" width="8.85546875" style="129" customWidth="1"/>
    <col min="2825" max="2825" width="1.85546875" style="129" customWidth="1"/>
    <col min="2826" max="2826" width="8.7109375" style="129" customWidth="1"/>
    <col min="2827" max="2827" width="8.28515625" style="129" customWidth="1"/>
    <col min="2828" max="2829" width="8.42578125" style="129" customWidth="1"/>
    <col min="2830" max="2830" width="8.5703125" style="129" customWidth="1"/>
    <col min="2831" max="2831" width="8.28515625" style="129" customWidth="1"/>
    <col min="2832" max="2832" width="8.5703125" style="129" customWidth="1"/>
    <col min="2833" max="2833" width="8.7109375" style="129" customWidth="1"/>
    <col min="2834" max="2834" width="1.140625" style="129" customWidth="1"/>
    <col min="2835" max="2836" width="8.28515625" style="129" customWidth="1"/>
    <col min="2837" max="2837" width="6.5703125" style="129" customWidth="1"/>
    <col min="2838" max="2838" width="2.28515625" style="129" customWidth="1"/>
    <col min="2839" max="2839" width="6.7109375" style="129" customWidth="1"/>
    <col min="2840" max="2840" width="1.85546875" style="129" customWidth="1"/>
    <col min="2841" max="2841" width="1.7109375" style="129" customWidth="1"/>
    <col min="2842" max="2842" width="3.28515625" style="129" customWidth="1"/>
    <col min="2843" max="2843" width="1.28515625" style="129" customWidth="1"/>
    <col min="2844" max="2844" width="3" style="129" customWidth="1"/>
    <col min="2845" max="2845" width="1.5703125" style="129" customWidth="1"/>
    <col min="2846" max="3072" width="6.85546875" style="129" customWidth="1"/>
    <col min="3073" max="3073" width="2.28515625" style="129" customWidth="1"/>
    <col min="3074" max="3074" width="3.42578125" style="129" customWidth="1"/>
    <col min="3075" max="3075" width="4.5703125" style="129" customWidth="1"/>
    <col min="3076" max="3076" width="1.140625" style="129" customWidth="1"/>
    <col min="3077" max="3078" width="1.7109375" style="129" customWidth="1"/>
    <col min="3079" max="3079" width="6.85546875" style="129" customWidth="1"/>
    <col min="3080" max="3080" width="8.85546875" style="129" customWidth="1"/>
    <col min="3081" max="3081" width="1.85546875" style="129" customWidth="1"/>
    <col min="3082" max="3082" width="8.7109375" style="129" customWidth="1"/>
    <col min="3083" max="3083" width="8.28515625" style="129" customWidth="1"/>
    <col min="3084" max="3085" width="8.42578125" style="129" customWidth="1"/>
    <col min="3086" max="3086" width="8.5703125" style="129" customWidth="1"/>
    <col min="3087" max="3087" width="8.28515625" style="129" customWidth="1"/>
    <col min="3088" max="3088" width="8.5703125" style="129" customWidth="1"/>
    <col min="3089" max="3089" width="8.7109375" style="129" customWidth="1"/>
    <col min="3090" max="3090" width="1.140625" style="129" customWidth="1"/>
    <col min="3091" max="3092" width="8.28515625" style="129" customWidth="1"/>
    <col min="3093" max="3093" width="6.5703125" style="129" customWidth="1"/>
    <col min="3094" max="3094" width="2.28515625" style="129" customWidth="1"/>
    <col min="3095" max="3095" width="6.7109375" style="129" customWidth="1"/>
    <col min="3096" max="3096" width="1.85546875" style="129" customWidth="1"/>
    <col min="3097" max="3097" width="1.7109375" style="129" customWidth="1"/>
    <col min="3098" max="3098" width="3.28515625" style="129" customWidth="1"/>
    <col min="3099" max="3099" width="1.28515625" style="129" customWidth="1"/>
    <col min="3100" max="3100" width="3" style="129" customWidth="1"/>
    <col min="3101" max="3101" width="1.5703125" style="129" customWidth="1"/>
    <col min="3102" max="3328" width="6.85546875" style="129" customWidth="1"/>
    <col min="3329" max="3329" width="2.28515625" style="129" customWidth="1"/>
    <col min="3330" max="3330" width="3.42578125" style="129" customWidth="1"/>
    <col min="3331" max="3331" width="4.5703125" style="129" customWidth="1"/>
    <col min="3332" max="3332" width="1.140625" style="129" customWidth="1"/>
    <col min="3333" max="3334" width="1.7109375" style="129" customWidth="1"/>
    <col min="3335" max="3335" width="6.85546875" style="129" customWidth="1"/>
    <col min="3336" max="3336" width="8.85546875" style="129" customWidth="1"/>
    <col min="3337" max="3337" width="1.85546875" style="129" customWidth="1"/>
    <col min="3338" max="3338" width="8.7109375" style="129" customWidth="1"/>
    <col min="3339" max="3339" width="8.28515625" style="129" customWidth="1"/>
    <col min="3340" max="3341" width="8.42578125" style="129" customWidth="1"/>
    <col min="3342" max="3342" width="8.5703125" style="129" customWidth="1"/>
    <col min="3343" max="3343" width="8.28515625" style="129" customWidth="1"/>
    <col min="3344" max="3344" width="8.5703125" style="129" customWidth="1"/>
    <col min="3345" max="3345" width="8.7109375" style="129" customWidth="1"/>
    <col min="3346" max="3346" width="1.140625" style="129" customWidth="1"/>
    <col min="3347" max="3348" width="8.28515625" style="129" customWidth="1"/>
    <col min="3349" max="3349" width="6.5703125" style="129" customWidth="1"/>
    <col min="3350" max="3350" width="2.28515625" style="129" customWidth="1"/>
    <col min="3351" max="3351" width="6.7109375" style="129" customWidth="1"/>
    <col min="3352" max="3352" width="1.85546875" style="129" customWidth="1"/>
    <col min="3353" max="3353" width="1.7109375" style="129" customWidth="1"/>
    <col min="3354" max="3354" width="3.28515625" style="129" customWidth="1"/>
    <col min="3355" max="3355" width="1.28515625" style="129" customWidth="1"/>
    <col min="3356" max="3356" width="3" style="129" customWidth="1"/>
    <col min="3357" max="3357" width="1.5703125" style="129" customWidth="1"/>
    <col min="3358" max="3584" width="6.85546875" style="129" customWidth="1"/>
    <col min="3585" max="3585" width="2.28515625" style="129" customWidth="1"/>
    <col min="3586" max="3586" width="3.42578125" style="129" customWidth="1"/>
    <col min="3587" max="3587" width="4.5703125" style="129" customWidth="1"/>
    <col min="3588" max="3588" width="1.140625" style="129" customWidth="1"/>
    <col min="3589" max="3590" width="1.7109375" style="129" customWidth="1"/>
    <col min="3591" max="3591" width="6.85546875" style="129" customWidth="1"/>
    <col min="3592" max="3592" width="8.85546875" style="129" customWidth="1"/>
    <col min="3593" max="3593" width="1.85546875" style="129" customWidth="1"/>
    <col min="3594" max="3594" width="8.7109375" style="129" customWidth="1"/>
    <col min="3595" max="3595" width="8.28515625" style="129" customWidth="1"/>
    <col min="3596" max="3597" width="8.42578125" style="129" customWidth="1"/>
    <col min="3598" max="3598" width="8.5703125" style="129" customWidth="1"/>
    <col min="3599" max="3599" width="8.28515625" style="129" customWidth="1"/>
    <col min="3600" max="3600" width="8.5703125" style="129" customWidth="1"/>
    <col min="3601" max="3601" width="8.7109375" style="129" customWidth="1"/>
    <col min="3602" max="3602" width="1.140625" style="129" customWidth="1"/>
    <col min="3603" max="3604" width="8.28515625" style="129" customWidth="1"/>
    <col min="3605" max="3605" width="6.5703125" style="129" customWidth="1"/>
    <col min="3606" max="3606" width="2.28515625" style="129" customWidth="1"/>
    <col min="3607" max="3607" width="6.7109375" style="129" customWidth="1"/>
    <col min="3608" max="3608" width="1.85546875" style="129" customWidth="1"/>
    <col min="3609" max="3609" width="1.7109375" style="129" customWidth="1"/>
    <col min="3610" max="3610" width="3.28515625" style="129" customWidth="1"/>
    <col min="3611" max="3611" width="1.28515625" style="129" customWidth="1"/>
    <col min="3612" max="3612" width="3" style="129" customWidth="1"/>
    <col min="3613" max="3613" width="1.5703125" style="129" customWidth="1"/>
    <col min="3614" max="3840" width="6.85546875" style="129" customWidth="1"/>
    <col min="3841" max="3841" width="2.28515625" style="129" customWidth="1"/>
    <col min="3842" max="3842" width="3.42578125" style="129" customWidth="1"/>
    <col min="3843" max="3843" width="4.5703125" style="129" customWidth="1"/>
    <col min="3844" max="3844" width="1.140625" style="129" customWidth="1"/>
    <col min="3845" max="3846" width="1.7109375" style="129" customWidth="1"/>
    <col min="3847" max="3847" width="6.85546875" style="129" customWidth="1"/>
    <col min="3848" max="3848" width="8.85546875" style="129" customWidth="1"/>
    <col min="3849" max="3849" width="1.85546875" style="129" customWidth="1"/>
    <col min="3850" max="3850" width="8.7109375" style="129" customWidth="1"/>
    <col min="3851" max="3851" width="8.28515625" style="129" customWidth="1"/>
    <col min="3852" max="3853" width="8.42578125" style="129" customWidth="1"/>
    <col min="3854" max="3854" width="8.5703125" style="129" customWidth="1"/>
    <col min="3855" max="3855" width="8.28515625" style="129" customWidth="1"/>
    <col min="3856" max="3856" width="8.5703125" style="129" customWidth="1"/>
    <col min="3857" max="3857" width="8.7109375" style="129" customWidth="1"/>
    <col min="3858" max="3858" width="1.140625" style="129" customWidth="1"/>
    <col min="3859" max="3860" width="8.28515625" style="129" customWidth="1"/>
    <col min="3861" max="3861" width="6.5703125" style="129" customWidth="1"/>
    <col min="3862" max="3862" width="2.28515625" style="129" customWidth="1"/>
    <col min="3863" max="3863" width="6.7109375" style="129" customWidth="1"/>
    <col min="3864" max="3864" width="1.85546875" style="129" customWidth="1"/>
    <col min="3865" max="3865" width="1.7109375" style="129" customWidth="1"/>
    <col min="3866" max="3866" width="3.28515625" style="129" customWidth="1"/>
    <col min="3867" max="3867" width="1.28515625" style="129" customWidth="1"/>
    <col min="3868" max="3868" width="3" style="129" customWidth="1"/>
    <col min="3869" max="3869" width="1.5703125" style="129" customWidth="1"/>
    <col min="3870" max="4096" width="6.85546875" style="129" customWidth="1"/>
    <col min="4097" max="4097" width="2.28515625" style="129" customWidth="1"/>
    <col min="4098" max="4098" width="3.42578125" style="129" customWidth="1"/>
    <col min="4099" max="4099" width="4.5703125" style="129" customWidth="1"/>
    <col min="4100" max="4100" width="1.140625" style="129" customWidth="1"/>
    <col min="4101" max="4102" width="1.7109375" style="129" customWidth="1"/>
    <col min="4103" max="4103" width="6.85546875" style="129" customWidth="1"/>
    <col min="4104" max="4104" width="8.85546875" style="129" customWidth="1"/>
    <col min="4105" max="4105" width="1.85546875" style="129" customWidth="1"/>
    <col min="4106" max="4106" width="8.7109375" style="129" customWidth="1"/>
    <col min="4107" max="4107" width="8.28515625" style="129" customWidth="1"/>
    <col min="4108" max="4109" width="8.42578125" style="129" customWidth="1"/>
    <col min="4110" max="4110" width="8.5703125" style="129" customWidth="1"/>
    <col min="4111" max="4111" width="8.28515625" style="129" customWidth="1"/>
    <col min="4112" max="4112" width="8.5703125" style="129" customWidth="1"/>
    <col min="4113" max="4113" width="8.7109375" style="129" customWidth="1"/>
    <col min="4114" max="4114" width="1.140625" style="129" customWidth="1"/>
    <col min="4115" max="4116" width="8.28515625" style="129" customWidth="1"/>
    <col min="4117" max="4117" width="6.5703125" style="129" customWidth="1"/>
    <col min="4118" max="4118" width="2.28515625" style="129" customWidth="1"/>
    <col min="4119" max="4119" width="6.7109375" style="129" customWidth="1"/>
    <col min="4120" max="4120" width="1.85546875" style="129" customWidth="1"/>
    <col min="4121" max="4121" width="1.7109375" style="129" customWidth="1"/>
    <col min="4122" max="4122" width="3.28515625" style="129" customWidth="1"/>
    <col min="4123" max="4123" width="1.28515625" style="129" customWidth="1"/>
    <col min="4124" max="4124" width="3" style="129" customWidth="1"/>
    <col min="4125" max="4125" width="1.5703125" style="129" customWidth="1"/>
    <col min="4126" max="4352" width="6.85546875" style="129" customWidth="1"/>
    <col min="4353" max="4353" width="2.28515625" style="129" customWidth="1"/>
    <col min="4354" max="4354" width="3.42578125" style="129" customWidth="1"/>
    <col min="4355" max="4355" width="4.5703125" style="129" customWidth="1"/>
    <col min="4356" max="4356" width="1.140625" style="129" customWidth="1"/>
    <col min="4357" max="4358" width="1.7109375" style="129" customWidth="1"/>
    <col min="4359" max="4359" width="6.85546875" style="129" customWidth="1"/>
    <col min="4360" max="4360" width="8.85546875" style="129" customWidth="1"/>
    <col min="4361" max="4361" width="1.85546875" style="129" customWidth="1"/>
    <col min="4362" max="4362" width="8.7109375" style="129" customWidth="1"/>
    <col min="4363" max="4363" width="8.28515625" style="129" customWidth="1"/>
    <col min="4364" max="4365" width="8.42578125" style="129" customWidth="1"/>
    <col min="4366" max="4366" width="8.5703125" style="129" customWidth="1"/>
    <col min="4367" max="4367" width="8.28515625" style="129" customWidth="1"/>
    <col min="4368" max="4368" width="8.5703125" style="129" customWidth="1"/>
    <col min="4369" max="4369" width="8.7109375" style="129" customWidth="1"/>
    <col min="4370" max="4370" width="1.140625" style="129" customWidth="1"/>
    <col min="4371" max="4372" width="8.28515625" style="129" customWidth="1"/>
    <col min="4373" max="4373" width="6.5703125" style="129" customWidth="1"/>
    <col min="4374" max="4374" width="2.28515625" style="129" customWidth="1"/>
    <col min="4375" max="4375" width="6.7109375" style="129" customWidth="1"/>
    <col min="4376" max="4376" width="1.85546875" style="129" customWidth="1"/>
    <col min="4377" max="4377" width="1.7109375" style="129" customWidth="1"/>
    <col min="4378" max="4378" width="3.28515625" style="129" customWidth="1"/>
    <col min="4379" max="4379" width="1.28515625" style="129" customWidth="1"/>
    <col min="4380" max="4380" width="3" style="129" customWidth="1"/>
    <col min="4381" max="4381" width="1.5703125" style="129" customWidth="1"/>
    <col min="4382" max="4608" width="6.85546875" style="129" customWidth="1"/>
    <col min="4609" max="4609" width="2.28515625" style="129" customWidth="1"/>
    <col min="4610" max="4610" width="3.42578125" style="129" customWidth="1"/>
    <col min="4611" max="4611" width="4.5703125" style="129" customWidth="1"/>
    <col min="4612" max="4612" width="1.140625" style="129" customWidth="1"/>
    <col min="4613" max="4614" width="1.7109375" style="129" customWidth="1"/>
    <col min="4615" max="4615" width="6.85546875" style="129" customWidth="1"/>
    <col min="4616" max="4616" width="8.85546875" style="129" customWidth="1"/>
    <col min="4617" max="4617" width="1.85546875" style="129" customWidth="1"/>
    <col min="4618" max="4618" width="8.7109375" style="129" customWidth="1"/>
    <col min="4619" max="4619" width="8.28515625" style="129" customWidth="1"/>
    <col min="4620" max="4621" width="8.42578125" style="129" customWidth="1"/>
    <col min="4622" max="4622" width="8.5703125" style="129" customWidth="1"/>
    <col min="4623" max="4623" width="8.28515625" style="129" customWidth="1"/>
    <col min="4624" max="4624" width="8.5703125" style="129" customWidth="1"/>
    <col min="4625" max="4625" width="8.7109375" style="129" customWidth="1"/>
    <col min="4626" max="4626" width="1.140625" style="129" customWidth="1"/>
    <col min="4627" max="4628" width="8.28515625" style="129" customWidth="1"/>
    <col min="4629" max="4629" width="6.5703125" style="129" customWidth="1"/>
    <col min="4630" max="4630" width="2.28515625" style="129" customWidth="1"/>
    <col min="4631" max="4631" width="6.7109375" style="129" customWidth="1"/>
    <col min="4632" max="4632" width="1.85546875" style="129" customWidth="1"/>
    <col min="4633" max="4633" width="1.7109375" style="129" customWidth="1"/>
    <col min="4634" max="4634" width="3.28515625" style="129" customWidth="1"/>
    <col min="4635" max="4635" width="1.28515625" style="129" customWidth="1"/>
    <col min="4636" max="4636" width="3" style="129" customWidth="1"/>
    <col min="4637" max="4637" width="1.5703125" style="129" customWidth="1"/>
    <col min="4638" max="4864" width="6.85546875" style="129" customWidth="1"/>
    <col min="4865" max="4865" width="2.28515625" style="129" customWidth="1"/>
    <col min="4866" max="4866" width="3.42578125" style="129" customWidth="1"/>
    <col min="4867" max="4867" width="4.5703125" style="129" customWidth="1"/>
    <col min="4868" max="4868" width="1.140625" style="129" customWidth="1"/>
    <col min="4869" max="4870" width="1.7109375" style="129" customWidth="1"/>
    <col min="4871" max="4871" width="6.85546875" style="129" customWidth="1"/>
    <col min="4872" max="4872" width="8.85546875" style="129" customWidth="1"/>
    <col min="4873" max="4873" width="1.85546875" style="129" customWidth="1"/>
    <col min="4874" max="4874" width="8.7109375" style="129" customWidth="1"/>
    <col min="4875" max="4875" width="8.28515625" style="129" customWidth="1"/>
    <col min="4876" max="4877" width="8.42578125" style="129" customWidth="1"/>
    <col min="4878" max="4878" width="8.5703125" style="129" customWidth="1"/>
    <col min="4879" max="4879" width="8.28515625" style="129" customWidth="1"/>
    <col min="4880" max="4880" width="8.5703125" style="129" customWidth="1"/>
    <col min="4881" max="4881" width="8.7109375" style="129" customWidth="1"/>
    <col min="4882" max="4882" width="1.140625" style="129" customWidth="1"/>
    <col min="4883" max="4884" width="8.28515625" style="129" customWidth="1"/>
    <col min="4885" max="4885" width="6.5703125" style="129" customWidth="1"/>
    <col min="4886" max="4886" width="2.28515625" style="129" customWidth="1"/>
    <col min="4887" max="4887" width="6.7109375" style="129" customWidth="1"/>
    <col min="4888" max="4888" width="1.85546875" style="129" customWidth="1"/>
    <col min="4889" max="4889" width="1.7109375" style="129" customWidth="1"/>
    <col min="4890" max="4890" width="3.28515625" style="129" customWidth="1"/>
    <col min="4891" max="4891" width="1.28515625" style="129" customWidth="1"/>
    <col min="4892" max="4892" width="3" style="129" customWidth="1"/>
    <col min="4893" max="4893" width="1.5703125" style="129" customWidth="1"/>
    <col min="4894" max="5120" width="6.85546875" style="129" customWidth="1"/>
    <col min="5121" max="5121" width="2.28515625" style="129" customWidth="1"/>
    <col min="5122" max="5122" width="3.42578125" style="129" customWidth="1"/>
    <col min="5123" max="5123" width="4.5703125" style="129" customWidth="1"/>
    <col min="5124" max="5124" width="1.140625" style="129" customWidth="1"/>
    <col min="5125" max="5126" width="1.7109375" style="129" customWidth="1"/>
    <col min="5127" max="5127" width="6.85546875" style="129" customWidth="1"/>
    <col min="5128" max="5128" width="8.85546875" style="129" customWidth="1"/>
    <col min="5129" max="5129" width="1.85546875" style="129" customWidth="1"/>
    <col min="5130" max="5130" width="8.7109375" style="129" customWidth="1"/>
    <col min="5131" max="5131" width="8.28515625" style="129" customWidth="1"/>
    <col min="5132" max="5133" width="8.42578125" style="129" customWidth="1"/>
    <col min="5134" max="5134" width="8.5703125" style="129" customWidth="1"/>
    <col min="5135" max="5135" width="8.28515625" style="129" customWidth="1"/>
    <col min="5136" max="5136" width="8.5703125" style="129" customWidth="1"/>
    <col min="5137" max="5137" width="8.7109375" style="129" customWidth="1"/>
    <col min="5138" max="5138" width="1.140625" style="129" customWidth="1"/>
    <col min="5139" max="5140" width="8.28515625" style="129" customWidth="1"/>
    <col min="5141" max="5141" width="6.5703125" style="129" customWidth="1"/>
    <col min="5142" max="5142" width="2.28515625" style="129" customWidth="1"/>
    <col min="5143" max="5143" width="6.7109375" style="129" customWidth="1"/>
    <col min="5144" max="5144" width="1.85546875" style="129" customWidth="1"/>
    <col min="5145" max="5145" width="1.7109375" style="129" customWidth="1"/>
    <col min="5146" max="5146" width="3.28515625" style="129" customWidth="1"/>
    <col min="5147" max="5147" width="1.28515625" style="129" customWidth="1"/>
    <col min="5148" max="5148" width="3" style="129" customWidth="1"/>
    <col min="5149" max="5149" width="1.5703125" style="129" customWidth="1"/>
    <col min="5150" max="5376" width="6.85546875" style="129" customWidth="1"/>
    <col min="5377" max="5377" width="2.28515625" style="129" customWidth="1"/>
    <col min="5378" max="5378" width="3.42578125" style="129" customWidth="1"/>
    <col min="5379" max="5379" width="4.5703125" style="129" customWidth="1"/>
    <col min="5380" max="5380" width="1.140625" style="129" customWidth="1"/>
    <col min="5381" max="5382" width="1.7109375" style="129" customWidth="1"/>
    <col min="5383" max="5383" width="6.85546875" style="129" customWidth="1"/>
    <col min="5384" max="5384" width="8.85546875" style="129" customWidth="1"/>
    <col min="5385" max="5385" width="1.85546875" style="129" customWidth="1"/>
    <col min="5386" max="5386" width="8.7109375" style="129" customWidth="1"/>
    <col min="5387" max="5387" width="8.28515625" style="129" customWidth="1"/>
    <col min="5388" max="5389" width="8.42578125" style="129" customWidth="1"/>
    <col min="5390" max="5390" width="8.5703125" style="129" customWidth="1"/>
    <col min="5391" max="5391" width="8.28515625" style="129" customWidth="1"/>
    <col min="5392" max="5392" width="8.5703125" style="129" customWidth="1"/>
    <col min="5393" max="5393" width="8.7109375" style="129" customWidth="1"/>
    <col min="5394" max="5394" width="1.140625" style="129" customWidth="1"/>
    <col min="5395" max="5396" width="8.28515625" style="129" customWidth="1"/>
    <col min="5397" max="5397" width="6.5703125" style="129" customWidth="1"/>
    <col min="5398" max="5398" width="2.28515625" style="129" customWidth="1"/>
    <col min="5399" max="5399" width="6.7109375" style="129" customWidth="1"/>
    <col min="5400" max="5400" width="1.85546875" style="129" customWidth="1"/>
    <col min="5401" max="5401" width="1.7109375" style="129" customWidth="1"/>
    <col min="5402" max="5402" width="3.28515625" style="129" customWidth="1"/>
    <col min="5403" max="5403" width="1.28515625" style="129" customWidth="1"/>
    <col min="5404" max="5404" width="3" style="129" customWidth="1"/>
    <col min="5405" max="5405" width="1.5703125" style="129" customWidth="1"/>
    <col min="5406" max="5632" width="6.85546875" style="129" customWidth="1"/>
    <col min="5633" max="5633" width="2.28515625" style="129" customWidth="1"/>
    <col min="5634" max="5634" width="3.42578125" style="129" customWidth="1"/>
    <col min="5635" max="5635" width="4.5703125" style="129" customWidth="1"/>
    <col min="5636" max="5636" width="1.140625" style="129" customWidth="1"/>
    <col min="5637" max="5638" width="1.7109375" style="129" customWidth="1"/>
    <col min="5639" max="5639" width="6.85546875" style="129" customWidth="1"/>
    <col min="5640" max="5640" width="8.85546875" style="129" customWidth="1"/>
    <col min="5641" max="5641" width="1.85546875" style="129" customWidth="1"/>
    <col min="5642" max="5642" width="8.7109375" style="129" customWidth="1"/>
    <col min="5643" max="5643" width="8.28515625" style="129" customWidth="1"/>
    <col min="5644" max="5645" width="8.42578125" style="129" customWidth="1"/>
    <col min="5646" max="5646" width="8.5703125" style="129" customWidth="1"/>
    <col min="5647" max="5647" width="8.28515625" style="129" customWidth="1"/>
    <col min="5648" max="5648" width="8.5703125" style="129" customWidth="1"/>
    <col min="5649" max="5649" width="8.7109375" style="129" customWidth="1"/>
    <col min="5650" max="5650" width="1.140625" style="129" customWidth="1"/>
    <col min="5651" max="5652" width="8.28515625" style="129" customWidth="1"/>
    <col min="5653" max="5653" width="6.5703125" style="129" customWidth="1"/>
    <col min="5654" max="5654" width="2.28515625" style="129" customWidth="1"/>
    <col min="5655" max="5655" width="6.7109375" style="129" customWidth="1"/>
    <col min="5656" max="5656" width="1.85546875" style="129" customWidth="1"/>
    <col min="5657" max="5657" width="1.7109375" style="129" customWidth="1"/>
    <col min="5658" max="5658" width="3.28515625" style="129" customWidth="1"/>
    <col min="5659" max="5659" width="1.28515625" style="129" customWidth="1"/>
    <col min="5660" max="5660" width="3" style="129" customWidth="1"/>
    <col min="5661" max="5661" width="1.5703125" style="129" customWidth="1"/>
    <col min="5662" max="5888" width="6.85546875" style="129" customWidth="1"/>
    <col min="5889" max="5889" width="2.28515625" style="129" customWidth="1"/>
    <col min="5890" max="5890" width="3.42578125" style="129" customWidth="1"/>
    <col min="5891" max="5891" width="4.5703125" style="129" customWidth="1"/>
    <col min="5892" max="5892" width="1.140625" style="129" customWidth="1"/>
    <col min="5893" max="5894" width="1.7109375" style="129" customWidth="1"/>
    <col min="5895" max="5895" width="6.85546875" style="129" customWidth="1"/>
    <col min="5896" max="5896" width="8.85546875" style="129" customWidth="1"/>
    <col min="5897" max="5897" width="1.85546875" style="129" customWidth="1"/>
    <col min="5898" max="5898" width="8.7109375" style="129" customWidth="1"/>
    <col min="5899" max="5899" width="8.28515625" style="129" customWidth="1"/>
    <col min="5900" max="5901" width="8.42578125" style="129" customWidth="1"/>
    <col min="5902" max="5902" width="8.5703125" style="129" customWidth="1"/>
    <col min="5903" max="5903" width="8.28515625" style="129" customWidth="1"/>
    <col min="5904" max="5904" width="8.5703125" style="129" customWidth="1"/>
    <col min="5905" max="5905" width="8.7109375" style="129" customWidth="1"/>
    <col min="5906" max="5906" width="1.140625" style="129" customWidth="1"/>
    <col min="5907" max="5908" width="8.28515625" style="129" customWidth="1"/>
    <col min="5909" max="5909" width="6.5703125" style="129" customWidth="1"/>
    <col min="5910" max="5910" width="2.28515625" style="129" customWidth="1"/>
    <col min="5911" max="5911" width="6.7109375" style="129" customWidth="1"/>
    <col min="5912" max="5912" width="1.85546875" style="129" customWidth="1"/>
    <col min="5913" max="5913" width="1.7109375" style="129" customWidth="1"/>
    <col min="5914" max="5914" width="3.28515625" style="129" customWidth="1"/>
    <col min="5915" max="5915" width="1.28515625" style="129" customWidth="1"/>
    <col min="5916" max="5916" width="3" style="129" customWidth="1"/>
    <col min="5917" max="5917" width="1.5703125" style="129" customWidth="1"/>
    <col min="5918" max="6144" width="6.85546875" style="129" customWidth="1"/>
    <col min="6145" max="6145" width="2.28515625" style="129" customWidth="1"/>
    <col min="6146" max="6146" width="3.42578125" style="129" customWidth="1"/>
    <col min="6147" max="6147" width="4.5703125" style="129" customWidth="1"/>
    <col min="6148" max="6148" width="1.140625" style="129" customWidth="1"/>
    <col min="6149" max="6150" width="1.7109375" style="129" customWidth="1"/>
    <col min="6151" max="6151" width="6.85546875" style="129" customWidth="1"/>
    <col min="6152" max="6152" width="8.85546875" style="129" customWidth="1"/>
    <col min="6153" max="6153" width="1.85546875" style="129" customWidth="1"/>
    <col min="6154" max="6154" width="8.7109375" style="129" customWidth="1"/>
    <col min="6155" max="6155" width="8.28515625" style="129" customWidth="1"/>
    <col min="6156" max="6157" width="8.42578125" style="129" customWidth="1"/>
    <col min="6158" max="6158" width="8.5703125" style="129" customWidth="1"/>
    <col min="6159" max="6159" width="8.28515625" style="129" customWidth="1"/>
    <col min="6160" max="6160" width="8.5703125" style="129" customWidth="1"/>
    <col min="6161" max="6161" width="8.7109375" style="129" customWidth="1"/>
    <col min="6162" max="6162" width="1.140625" style="129" customWidth="1"/>
    <col min="6163" max="6164" width="8.28515625" style="129" customWidth="1"/>
    <col min="6165" max="6165" width="6.5703125" style="129" customWidth="1"/>
    <col min="6166" max="6166" width="2.28515625" style="129" customWidth="1"/>
    <col min="6167" max="6167" width="6.7109375" style="129" customWidth="1"/>
    <col min="6168" max="6168" width="1.85546875" style="129" customWidth="1"/>
    <col min="6169" max="6169" width="1.7109375" style="129" customWidth="1"/>
    <col min="6170" max="6170" width="3.28515625" style="129" customWidth="1"/>
    <col min="6171" max="6171" width="1.28515625" style="129" customWidth="1"/>
    <col min="6172" max="6172" width="3" style="129" customWidth="1"/>
    <col min="6173" max="6173" width="1.5703125" style="129" customWidth="1"/>
    <col min="6174" max="6400" width="6.85546875" style="129" customWidth="1"/>
    <col min="6401" max="6401" width="2.28515625" style="129" customWidth="1"/>
    <col min="6402" max="6402" width="3.42578125" style="129" customWidth="1"/>
    <col min="6403" max="6403" width="4.5703125" style="129" customWidth="1"/>
    <col min="6404" max="6404" width="1.140625" style="129" customWidth="1"/>
    <col min="6405" max="6406" width="1.7109375" style="129" customWidth="1"/>
    <col min="6407" max="6407" width="6.85546875" style="129" customWidth="1"/>
    <col min="6408" max="6408" width="8.85546875" style="129" customWidth="1"/>
    <col min="6409" max="6409" width="1.85546875" style="129" customWidth="1"/>
    <col min="6410" max="6410" width="8.7109375" style="129" customWidth="1"/>
    <col min="6411" max="6411" width="8.28515625" style="129" customWidth="1"/>
    <col min="6412" max="6413" width="8.42578125" style="129" customWidth="1"/>
    <col min="6414" max="6414" width="8.5703125" style="129" customWidth="1"/>
    <col min="6415" max="6415" width="8.28515625" style="129" customWidth="1"/>
    <col min="6416" max="6416" width="8.5703125" style="129" customWidth="1"/>
    <col min="6417" max="6417" width="8.7109375" style="129" customWidth="1"/>
    <col min="6418" max="6418" width="1.140625" style="129" customWidth="1"/>
    <col min="6419" max="6420" width="8.28515625" style="129" customWidth="1"/>
    <col min="6421" max="6421" width="6.5703125" style="129" customWidth="1"/>
    <col min="6422" max="6422" width="2.28515625" style="129" customWidth="1"/>
    <col min="6423" max="6423" width="6.7109375" style="129" customWidth="1"/>
    <col min="6424" max="6424" width="1.85546875" style="129" customWidth="1"/>
    <col min="6425" max="6425" width="1.7109375" style="129" customWidth="1"/>
    <col min="6426" max="6426" width="3.28515625" style="129" customWidth="1"/>
    <col min="6427" max="6427" width="1.28515625" style="129" customWidth="1"/>
    <col min="6428" max="6428" width="3" style="129" customWidth="1"/>
    <col min="6429" max="6429" width="1.5703125" style="129" customWidth="1"/>
    <col min="6430" max="6656" width="6.85546875" style="129" customWidth="1"/>
    <col min="6657" max="6657" width="2.28515625" style="129" customWidth="1"/>
    <col min="6658" max="6658" width="3.42578125" style="129" customWidth="1"/>
    <col min="6659" max="6659" width="4.5703125" style="129" customWidth="1"/>
    <col min="6660" max="6660" width="1.140625" style="129" customWidth="1"/>
    <col min="6661" max="6662" width="1.7109375" style="129" customWidth="1"/>
    <col min="6663" max="6663" width="6.85546875" style="129" customWidth="1"/>
    <col min="6664" max="6664" width="8.85546875" style="129" customWidth="1"/>
    <col min="6665" max="6665" width="1.85546875" style="129" customWidth="1"/>
    <col min="6666" max="6666" width="8.7109375" style="129" customWidth="1"/>
    <col min="6667" max="6667" width="8.28515625" style="129" customWidth="1"/>
    <col min="6668" max="6669" width="8.42578125" style="129" customWidth="1"/>
    <col min="6670" max="6670" width="8.5703125" style="129" customWidth="1"/>
    <col min="6671" max="6671" width="8.28515625" style="129" customWidth="1"/>
    <col min="6672" max="6672" width="8.5703125" style="129" customWidth="1"/>
    <col min="6673" max="6673" width="8.7109375" style="129" customWidth="1"/>
    <col min="6674" max="6674" width="1.140625" style="129" customWidth="1"/>
    <col min="6675" max="6676" width="8.28515625" style="129" customWidth="1"/>
    <col min="6677" max="6677" width="6.5703125" style="129" customWidth="1"/>
    <col min="6678" max="6678" width="2.28515625" style="129" customWidth="1"/>
    <col min="6679" max="6679" width="6.7109375" style="129" customWidth="1"/>
    <col min="6680" max="6680" width="1.85546875" style="129" customWidth="1"/>
    <col min="6681" max="6681" width="1.7109375" style="129" customWidth="1"/>
    <col min="6682" max="6682" width="3.28515625" style="129" customWidth="1"/>
    <col min="6683" max="6683" width="1.28515625" style="129" customWidth="1"/>
    <col min="6684" max="6684" width="3" style="129" customWidth="1"/>
    <col min="6685" max="6685" width="1.5703125" style="129" customWidth="1"/>
    <col min="6686" max="6912" width="6.85546875" style="129" customWidth="1"/>
    <col min="6913" max="6913" width="2.28515625" style="129" customWidth="1"/>
    <col min="6914" max="6914" width="3.42578125" style="129" customWidth="1"/>
    <col min="6915" max="6915" width="4.5703125" style="129" customWidth="1"/>
    <col min="6916" max="6916" width="1.140625" style="129" customWidth="1"/>
    <col min="6917" max="6918" width="1.7109375" style="129" customWidth="1"/>
    <col min="6919" max="6919" width="6.85546875" style="129" customWidth="1"/>
    <col min="6920" max="6920" width="8.85546875" style="129" customWidth="1"/>
    <col min="6921" max="6921" width="1.85546875" style="129" customWidth="1"/>
    <col min="6922" max="6922" width="8.7109375" style="129" customWidth="1"/>
    <col min="6923" max="6923" width="8.28515625" style="129" customWidth="1"/>
    <col min="6924" max="6925" width="8.42578125" style="129" customWidth="1"/>
    <col min="6926" max="6926" width="8.5703125" style="129" customWidth="1"/>
    <col min="6927" max="6927" width="8.28515625" style="129" customWidth="1"/>
    <col min="6928" max="6928" width="8.5703125" style="129" customWidth="1"/>
    <col min="6929" max="6929" width="8.7109375" style="129" customWidth="1"/>
    <col min="6930" max="6930" width="1.140625" style="129" customWidth="1"/>
    <col min="6931" max="6932" width="8.28515625" style="129" customWidth="1"/>
    <col min="6933" max="6933" width="6.5703125" style="129" customWidth="1"/>
    <col min="6934" max="6934" width="2.28515625" style="129" customWidth="1"/>
    <col min="6935" max="6935" width="6.7109375" style="129" customWidth="1"/>
    <col min="6936" max="6936" width="1.85546875" style="129" customWidth="1"/>
    <col min="6937" max="6937" width="1.7109375" style="129" customWidth="1"/>
    <col min="6938" max="6938" width="3.28515625" style="129" customWidth="1"/>
    <col min="6939" max="6939" width="1.28515625" style="129" customWidth="1"/>
    <col min="6940" max="6940" width="3" style="129" customWidth="1"/>
    <col min="6941" max="6941" width="1.5703125" style="129" customWidth="1"/>
    <col min="6942" max="7168" width="6.85546875" style="129" customWidth="1"/>
    <col min="7169" max="7169" width="2.28515625" style="129" customWidth="1"/>
    <col min="7170" max="7170" width="3.42578125" style="129" customWidth="1"/>
    <col min="7171" max="7171" width="4.5703125" style="129" customWidth="1"/>
    <col min="7172" max="7172" width="1.140625" style="129" customWidth="1"/>
    <col min="7173" max="7174" width="1.7109375" style="129" customWidth="1"/>
    <col min="7175" max="7175" width="6.85546875" style="129" customWidth="1"/>
    <col min="7176" max="7176" width="8.85546875" style="129" customWidth="1"/>
    <col min="7177" max="7177" width="1.85546875" style="129" customWidth="1"/>
    <col min="7178" max="7178" width="8.7109375" style="129" customWidth="1"/>
    <col min="7179" max="7179" width="8.28515625" style="129" customWidth="1"/>
    <col min="7180" max="7181" width="8.42578125" style="129" customWidth="1"/>
    <col min="7182" max="7182" width="8.5703125" style="129" customWidth="1"/>
    <col min="7183" max="7183" width="8.28515625" style="129" customWidth="1"/>
    <col min="7184" max="7184" width="8.5703125" style="129" customWidth="1"/>
    <col min="7185" max="7185" width="8.7109375" style="129" customWidth="1"/>
    <col min="7186" max="7186" width="1.140625" style="129" customWidth="1"/>
    <col min="7187" max="7188" width="8.28515625" style="129" customWidth="1"/>
    <col min="7189" max="7189" width="6.5703125" style="129" customWidth="1"/>
    <col min="7190" max="7190" width="2.28515625" style="129" customWidth="1"/>
    <col min="7191" max="7191" width="6.7109375" style="129" customWidth="1"/>
    <col min="7192" max="7192" width="1.85546875" style="129" customWidth="1"/>
    <col min="7193" max="7193" width="1.7109375" style="129" customWidth="1"/>
    <col min="7194" max="7194" width="3.28515625" style="129" customWidth="1"/>
    <col min="7195" max="7195" width="1.28515625" style="129" customWidth="1"/>
    <col min="7196" max="7196" width="3" style="129" customWidth="1"/>
    <col min="7197" max="7197" width="1.5703125" style="129" customWidth="1"/>
    <col min="7198" max="7424" width="6.85546875" style="129" customWidth="1"/>
    <col min="7425" max="7425" width="2.28515625" style="129" customWidth="1"/>
    <col min="7426" max="7426" width="3.42578125" style="129" customWidth="1"/>
    <col min="7427" max="7427" width="4.5703125" style="129" customWidth="1"/>
    <col min="7428" max="7428" width="1.140625" style="129" customWidth="1"/>
    <col min="7429" max="7430" width="1.7109375" style="129" customWidth="1"/>
    <col min="7431" max="7431" width="6.85546875" style="129" customWidth="1"/>
    <col min="7432" max="7432" width="8.85546875" style="129" customWidth="1"/>
    <col min="7433" max="7433" width="1.85546875" style="129" customWidth="1"/>
    <col min="7434" max="7434" width="8.7109375" style="129" customWidth="1"/>
    <col min="7435" max="7435" width="8.28515625" style="129" customWidth="1"/>
    <col min="7436" max="7437" width="8.42578125" style="129" customWidth="1"/>
    <col min="7438" max="7438" width="8.5703125" style="129" customWidth="1"/>
    <col min="7439" max="7439" width="8.28515625" style="129" customWidth="1"/>
    <col min="7440" max="7440" width="8.5703125" style="129" customWidth="1"/>
    <col min="7441" max="7441" width="8.7109375" style="129" customWidth="1"/>
    <col min="7442" max="7442" width="1.140625" style="129" customWidth="1"/>
    <col min="7443" max="7444" width="8.28515625" style="129" customWidth="1"/>
    <col min="7445" max="7445" width="6.5703125" style="129" customWidth="1"/>
    <col min="7446" max="7446" width="2.28515625" style="129" customWidth="1"/>
    <col min="7447" max="7447" width="6.7109375" style="129" customWidth="1"/>
    <col min="7448" max="7448" width="1.85546875" style="129" customWidth="1"/>
    <col min="7449" max="7449" width="1.7109375" style="129" customWidth="1"/>
    <col min="7450" max="7450" width="3.28515625" style="129" customWidth="1"/>
    <col min="7451" max="7451" width="1.28515625" style="129" customWidth="1"/>
    <col min="7452" max="7452" width="3" style="129" customWidth="1"/>
    <col min="7453" max="7453" width="1.5703125" style="129" customWidth="1"/>
    <col min="7454" max="7680" width="6.85546875" style="129" customWidth="1"/>
    <col min="7681" max="7681" width="2.28515625" style="129" customWidth="1"/>
    <col min="7682" max="7682" width="3.42578125" style="129" customWidth="1"/>
    <col min="7683" max="7683" width="4.5703125" style="129" customWidth="1"/>
    <col min="7684" max="7684" width="1.140625" style="129" customWidth="1"/>
    <col min="7685" max="7686" width="1.7109375" style="129" customWidth="1"/>
    <col min="7687" max="7687" width="6.85546875" style="129" customWidth="1"/>
    <col min="7688" max="7688" width="8.85546875" style="129" customWidth="1"/>
    <col min="7689" max="7689" width="1.85546875" style="129" customWidth="1"/>
    <col min="7690" max="7690" width="8.7109375" style="129" customWidth="1"/>
    <col min="7691" max="7691" width="8.28515625" style="129" customWidth="1"/>
    <col min="7692" max="7693" width="8.42578125" style="129" customWidth="1"/>
    <col min="7694" max="7694" width="8.5703125" style="129" customWidth="1"/>
    <col min="7695" max="7695" width="8.28515625" style="129" customWidth="1"/>
    <col min="7696" max="7696" width="8.5703125" style="129" customWidth="1"/>
    <col min="7697" max="7697" width="8.7109375" style="129" customWidth="1"/>
    <col min="7698" max="7698" width="1.140625" style="129" customWidth="1"/>
    <col min="7699" max="7700" width="8.28515625" style="129" customWidth="1"/>
    <col min="7701" max="7701" width="6.5703125" style="129" customWidth="1"/>
    <col min="7702" max="7702" width="2.28515625" style="129" customWidth="1"/>
    <col min="7703" max="7703" width="6.7109375" style="129" customWidth="1"/>
    <col min="7704" max="7704" width="1.85546875" style="129" customWidth="1"/>
    <col min="7705" max="7705" width="1.7109375" style="129" customWidth="1"/>
    <col min="7706" max="7706" width="3.28515625" style="129" customWidth="1"/>
    <col min="7707" max="7707" width="1.28515625" style="129" customWidth="1"/>
    <col min="7708" max="7708" width="3" style="129" customWidth="1"/>
    <col min="7709" max="7709" width="1.5703125" style="129" customWidth="1"/>
    <col min="7710" max="7936" width="6.85546875" style="129" customWidth="1"/>
    <col min="7937" max="7937" width="2.28515625" style="129" customWidth="1"/>
    <col min="7938" max="7938" width="3.42578125" style="129" customWidth="1"/>
    <col min="7939" max="7939" width="4.5703125" style="129" customWidth="1"/>
    <col min="7940" max="7940" width="1.140625" style="129" customWidth="1"/>
    <col min="7941" max="7942" width="1.7109375" style="129" customWidth="1"/>
    <col min="7943" max="7943" width="6.85546875" style="129" customWidth="1"/>
    <col min="7944" max="7944" width="8.85546875" style="129" customWidth="1"/>
    <col min="7945" max="7945" width="1.85546875" style="129" customWidth="1"/>
    <col min="7946" max="7946" width="8.7109375" style="129" customWidth="1"/>
    <col min="7947" max="7947" width="8.28515625" style="129" customWidth="1"/>
    <col min="7948" max="7949" width="8.42578125" style="129" customWidth="1"/>
    <col min="7950" max="7950" width="8.5703125" style="129" customWidth="1"/>
    <col min="7951" max="7951" width="8.28515625" style="129" customWidth="1"/>
    <col min="7952" max="7952" width="8.5703125" style="129" customWidth="1"/>
    <col min="7953" max="7953" width="8.7109375" style="129" customWidth="1"/>
    <col min="7954" max="7954" width="1.140625" style="129" customWidth="1"/>
    <col min="7955" max="7956" width="8.28515625" style="129" customWidth="1"/>
    <col min="7957" max="7957" width="6.5703125" style="129" customWidth="1"/>
    <col min="7958" max="7958" width="2.28515625" style="129" customWidth="1"/>
    <col min="7959" max="7959" width="6.7109375" style="129" customWidth="1"/>
    <col min="7960" max="7960" width="1.85546875" style="129" customWidth="1"/>
    <col min="7961" max="7961" width="1.7109375" style="129" customWidth="1"/>
    <col min="7962" max="7962" width="3.28515625" style="129" customWidth="1"/>
    <col min="7963" max="7963" width="1.28515625" style="129" customWidth="1"/>
    <col min="7964" max="7964" width="3" style="129" customWidth="1"/>
    <col min="7965" max="7965" width="1.5703125" style="129" customWidth="1"/>
    <col min="7966" max="8192" width="6.85546875" style="129" customWidth="1"/>
    <col min="8193" max="8193" width="2.28515625" style="129" customWidth="1"/>
    <col min="8194" max="8194" width="3.42578125" style="129" customWidth="1"/>
    <col min="8195" max="8195" width="4.5703125" style="129" customWidth="1"/>
    <col min="8196" max="8196" width="1.140625" style="129" customWidth="1"/>
    <col min="8197" max="8198" width="1.7109375" style="129" customWidth="1"/>
    <col min="8199" max="8199" width="6.85546875" style="129" customWidth="1"/>
    <col min="8200" max="8200" width="8.85546875" style="129" customWidth="1"/>
    <col min="8201" max="8201" width="1.85546875" style="129" customWidth="1"/>
    <col min="8202" max="8202" width="8.7109375" style="129" customWidth="1"/>
    <col min="8203" max="8203" width="8.28515625" style="129" customWidth="1"/>
    <col min="8204" max="8205" width="8.42578125" style="129" customWidth="1"/>
    <col min="8206" max="8206" width="8.5703125" style="129" customWidth="1"/>
    <col min="8207" max="8207" width="8.28515625" style="129" customWidth="1"/>
    <col min="8208" max="8208" width="8.5703125" style="129" customWidth="1"/>
    <col min="8209" max="8209" width="8.7109375" style="129" customWidth="1"/>
    <col min="8210" max="8210" width="1.140625" style="129" customWidth="1"/>
    <col min="8211" max="8212" width="8.28515625" style="129" customWidth="1"/>
    <col min="8213" max="8213" width="6.5703125" style="129" customWidth="1"/>
    <col min="8214" max="8214" width="2.28515625" style="129" customWidth="1"/>
    <col min="8215" max="8215" width="6.7109375" style="129" customWidth="1"/>
    <col min="8216" max="8216" width="1.85546875" style="129" customWidth="1"/>
    <col min="8217" max="8217" width="1.7109375" style="129" customWidth="1"/>
    <col min="8218" max="8218" width="3.28515625" style="129" customWidth="1"/>
    <col min="8219" max="8219" width="1.28515625" style="129" customWidth="1"/>
    <col min="8220" max="8220" width="3" style="129" customWidth="1"/>
    <col min="8221" max="8221" width="1.5703125" style="129" customWidth="1"/>
    <col min="8222" max="8448" width="6.85546875" style="129" customWidth="1"/>
    <col min="8449" max="8449" width="2.28515625" style="129" customWidth="1"/>
    <col min="8450" max="8450" width="3.42578125" style="129" customWidth="1"/>
    <col min="8451" max="8451" width="4.5703125" style="129" customWidth="1"/>
    <col min="8452" max="8452" width="1.140625" style="129" customWidth="1"/>
    <col min="8453" max="8454" width="1.7109375" style="129" customWidth="1"/>
    <col min="8455" max="8455" width="6.85546875" style="129" customWidth="1"/>
    <col min="8456" max="8456" width="8.85546875" style="129" customWidth="1"/>
    <col min="8457" max="8457" width="1.85546875" style="129" customWidth="1"/>
    <col min="8458" max="8458" width="8.7109375" style="129" customWidth="1"/>
    <col min="8459" max="8459" width="8.28515625" style="129" customWidth="1"/>
    <col min="8460" max="8461" width="8.42578125" style="129" customWidth="1"/>
    <col min="8462" max="8462" width="8.5703125" style="129" customWidth="1"/>
    <col min="8463" max="8463" width="8.28515625" style="129" customWidth="1"/>
    <col min="8464" max="8464" width="8.5703125" style="129" customWidth="1"/>
    <col min="8465" max="8465" width="8.7109375" style="129" customWidth="1"/>
    <col min="8466" max="8466" width="1.140625" style="129" customWidth="1"/>
    <col min="8467" max="8468" width="8.28515625" style="129" customWidth="1"/>
    <col min="8469" max="8469" width="6.5703125" style="129" customWidth="1"/>
    <col min="8470" max="8470" width="2.28515625" style="129" customWidth="1"/>
    <col min="8471" max="8471" width="6.7109375" style="129" customWidth="1"/>
    <col min="8472" max="8472" width="1.85546875" style="129" customWidth="1"/>
    <col min="8473" max="8473" width="1.7109375" style="129" customWidth="1"/>
    <col min="8474" max="8474" width="3.28515625" style="129" customWidth="1"/>
    <col min="8475" max="8475" width="1.28515625" style="129" customWidth="1"/>
    <col min="8476" max="8476" width="3" style="129" customWidth="1"/>
    <col min="8477" max="8477" width="1.5703125" style="129" customWidth="1"/>
    <col min="8478" max="8704" width="6.85546875" style="129" customWidth="1"/>
    <col min="8705" max="8705" width="2.28515625" style="129" customWidth="1"/>
    <col min="8706" max="8706" width="3.42578125" style="129" customWidth="1"/>
    <col min="8707" max="8707" width="4.5703125" style="129" customWidth="1"/>
    <col min="8708" max="8708" width="1.140625" style="129" customWidth="1"/>
    <col min="8709" max="8710" width="1.7109375" style="129" customWidth="1"/>
    <col min="8711" max="8711" width="6.85546875" style="129" customWidth="1"/>
    <col min="8712" max="8712" width="8.85546875" style="129" customWidth="1"/>
    <col min="8713" max="8713" width="1.85546875" style="129" customWidth="1"/>
    <col min="8714" max="8714" width="8.7109375" style="129" customWidth="1"/>
    <col min="8715" max="8715" width="8.28515625" style="129" customWidth="1"/>
    <col min="8716" max="8717" width="8.42578125" style="129" customWidth="1"/>
    <col min="8718" max="8718" width="8.5703125" style="129" customWidth="1"/>
    <col min="8719" max="8719" width="8.28515625" style="129" customWidth="1"/>
    <col min="8720" max="8720" width="8.5703125" style="129" customWidth="1"/>
    <col min="8721" max="8721" width="8.7109375" style="129" customWidth="1"/>
    <col min="8722" max="8722" width="1.140625" style="129" customWidth="1"/>
    <col min="8723" max="8724" width="8.28515625" style="129" customWidth="1"/>
    <col min="8725" max="8725" width="6.5703125" style="129" customWidth="1"/>
    <col min="8726" max="8726" width="2.28515625" style="129" customWidth="1"/>
    <col min="8727" max="8727" width="6.7109375" style="129" customWidth="1"/>
    <col min="8728" max="8728" width="1.85546875" style="129" customWidth="1"/>
    <col min="8729" max="8729" width="1.7109375" style="129" customWidth="1"/>
    <col min="8730" max="8730" width="3.28515625" style="129" customWidth="1"/>
    <col min="8731" max="8731" width="1.28515625" style="129" customWidth="1"/>
    <col min="8732" max="8732" width="3" style="129" customWidth="1"/>
    <col min="8733" max="8733" width="1.5703125" style="129" customWidth="1"/>
    <col min="8734" max="8960" width="6.85546875" style="129" customWidth="1"/>
    <col min="8961" max="8961" width="2.28515625" style="129" customWidth="1"/>
    <col min="8962" max="8962" width="3.42578125" style="129" customWidth="1"/>
    <col min="8963" max="8963" width="4.5703125" style="129" customWidth="1"/>
    <col min="8964" max="8964" width="1.140625" style="129" customWidth="1"/>
    <col min="8965" max="8966" width="1.7109375" style="129" customWidth="1"/>
    <col min="8967" max="8967" width="6.85546875" style="129" customWidth="1"/>
    <col min="8968" max="8968" width="8.85546875" style="129" customWidth="1"/>
    <col min="8969" max="8969" width="1.85546875" style="129" customWidth="1"/>
    <col min="8970" max="8970" width="8.7109375" style="129" customWidth="1"/>
    <col min="8971" max="8971" width="8.28515625" style="129" customWidth="1"/>
    <col min="8972" max="8973" width="8.42578125" style="129" customWidth="1"/>
    <col min="8974" max="8974" width="8.5703125" style="129" customWidth="1"/>
    <col min="8975" max="8975" width="8.28515625" style="129" customWidth="1"/>
    <col min="8976" max="8976" width="8.5703125" style="129" customWidth="1"/>
    <col min="8977" max="8977" width="8.7109375" style="129" customWidth="1"/>
    <col min="8978" max="8978" width="1.140625" style="129" customWidth="1"/>
    <col min="8979" max="8980" width="8.28515625" style="129" customWidth="1"/>
    <col min="8981" max="8981" width="6.5703125" style="129" customWidth="1"/>
    <col min="8982" max="8982" width="2.28515625" style="129" customWidth="1"/>
    <col min="8983" max="8983" width="6.7109375" style="129" customWidth="1"/>
    <col min="8984" max="8984" width="1.85546875" style="129" customWidth="1"/>
    <col min="8985" max="8985" width="1.7109375" style="129" customWidth="1"/>
    <col min="8986" max="8986" width="3.28515625" style="129" customWidth="1"/>
    <col min="8987" max="8987" width="1.28515625" style="129" customWidth="1"/>
    <col min="8988" max="8988" width="3" style="129" customWidth="1"/>
    <col min="8989" max="8989" width="1.5703125" style="129" customWidth="1"/>
    <col min="8990" max="9216" width="6.85546875" style="129" customWidth="1"/>
    <col min="9217" max="9217" width="2.28515625" style="129" customWidth="1"/>
    <col min="9218" max="9218" width="3.42578125" style="129" customWidth="1"/>
    <col min="9219" max="9219" width="4.5703125" style="129" customWidth="1"/>
    <col min="9220" max="9220" width="1.140625" style="129" customWidth="1"/>
    <col min="9221" max="9222" width="1.7109375" style="129" customWidth="1"/>
    <col min="9223" max="9223" width="6.85546875" style="129" customWidth="1"/>
    <col min="9224" max="9224" width="8.85546875" style="129" customWidth="1"/>
    <col min="9225" max="9225" width="1.85546875" style="129" customWidth="1"/>
    <col min="9226" max="9226" width="8.7109375" style="129" customWidth="1"/>
    <col min="9227" max="9227" width="8.28515625" style="129" customWidth="1"/>
    <col min="9228" max="9229" width="8.42578125" style="129" customWidth="1"/>
    <col min="9230" max="9230" width="8.5703125" style="129" customWidth="1"/>
    <col min="9231" max="9231" width="8.28515625" style="129" customWidth="1"/>
    <col min="9232" max="9232" width="8.5703125" style="129" customWidth="1"/>
    <col min="9233" max="9233" width="8.7109375" style="129" customWidth="1"/>
    <col min="9234" max="9234" width="1.140625" style="129" customWidth="1"/>
    <col min="9235" max="9236" width="8.28515625" style="129" customWidth="1"/>
    <col min="9237" max="9237" width="6.5703125" style="129" customWidth="1"/>
    <col min="9238" max="9238" width="2.28515625" style="129" customWidth="1"/>
    <col min="9239" max="9239" width="6.7109375" style="129" customWidth="1"/>
    <col min="9240" max="9240" width="1.85546875" style="129" customWidth="1"/>
    <col min="9241" max="9241" width="1.7109375" style="129" customWidth="1"/>
    <col min="9242" max="9242" width="3.28515625" style="129" customWidth="1"/>
    <col min="9243" max="9243" width="1.28515625" style="129" customWidth="1"/>
    <col min="9244" max="9244" width="3" style="129" customWidth="1"/>
    <col min="9245" max="9245" width="1.5703125" style="129" customWidth="1"/>
    <col min="9246" max="9472" width="6.85546875" style="129" customWidth="1"/>
    <col min="9473" max="9473" width="2.28515625" style="129" customWidth="1"/>
    <col min="9474" max="9474" width="3.42578125" style="129" customWidth="1"/>
    <col min="9475" max="9475" width="4.5703125" style="129" customWidth="1"/>
    <col min="9476" max="9476" width="1.140625" style="129" customWidth="1"/>
    <col min="9477" max="9478" width="1.7109375" style="129" customWidth="1"/>
    <col min="9479" max="9479" width="6.85546875" style="129" customWidth="1"/>
    <col min="9480" max="9480" width="8.85546875" style="129" customWidth="1"/>
    <col min="9481" max="9481" width="1.85546875" style="129" customWidth="1"/>
    <col min="9482" max="9482" width="8.7109375" style="129" customWidth="1"/>
    <col min="9483" max="9483" width="8.28515625" style="129" customWidth="1"/>
    <col min="9484" max="9485" width="8.42578125" style="129" customWidth="1"/>
    <col min="9486" max="9486" width="8.5703125" style="129" customWidth="1"/>
    <col min="9487" max="9487" width="8.28515625" style="129" customWidth="1"/>
    <col min="9488" max="9488" width="8.5703125" style="129" customWidth="1"/>
    <col min="9489" max="9489" width="8.7109375" style="129" customWidth="1"/>
    <col min="9490" max="9490" width="1.140625" style="129" customWidth="1"/>
    <col min="9491" max="9492" width="8.28515625" style="129" customWidth="1"/>
    <col min="9493" max="9493" width="6.5703125" style="129" customWidth="1"/>
    <col min="9494" max="9494" width="2.28515625" style="129" customWidth="1"/>
    <col min="9495" max="9495" width="6.7109375" style="129" customWidth="1"/>
    <col min="9496" max="9496" width="1.85546875" style="129" customWidth="1"/>
    <col min="9497" max="9497" width="1.7109375" style="129" customWidth="1"/>
    <col min="9498" max="9498" width="3.28515625" style="129" customWidth="1"/>
    <col min="9499" max="9499" width="1.28515625" style="129" customWidth="1"/>
    <col min="9500" max="9500" width="3" style="129" customWidth="1"/>
    <col min="9501" max="9501" width="1.5703125" style="129" customWidth="1"/>
    <col min="9502" max="9728" width="6.85546875" style="129" customWidth="1"/>
    <col min="9729" max="9729" width="2.28515625" style="129" customWidth="1"/>
    <col min="9730" max="9730" width="3.42578125" style="129" customWidth="1"/>
    <col min="9731" max="9731" width="4.5703125" style="129" customWidth="1"/>
    <col min="9732" max="9732" width="1.140625" style="129" customWidth="1"/>
    <col min="9733" max="9734" width="1.7109375" style="129" customWidth="1"/>
    <col min="9735" max="9735" width="6.85546875" style="129" customWidth="1"/>
    <col min="9736" max="9736" width="8.85546875" style="129" customWidth="1"/>
    <col min="9737" max="9737" width="1.85546875" style="129" customWidth="1"/>
    <col min="9738" max="9738" width="8.7109375" style="129" customWidth="1"/>
    <col min="9739" max="9739" width="8.28515625" style="129" customWidth="1"/>
    <col min="9740" max="9741" width="8.42578125" style="129" customWidth="1"/>
    <col min="9742" max="9742" width="8.5703125" style="129" customWidth="1"/>
    <col min="9743" max="9743" width="8.28515625" style="129" customWidth="1"/>
    <col min="9744" max="9744" width="8.5703125" style="129" customWidth="1"/>
    <col min="9745" max="9745" width="8.7109375" style="129" customWidth="1"/>
    <col min="9746" max="9746" width="1.140625" style="129" customWidth="1"/>
    <col min="9747" max="9748" width="8.28515625" style="129" customWidth="1"/>
    <col min="9749" max="9749" width="6.5703125" style="129" customWidth="1"/>
    <col min="9750" max="9750" width="2.28515625" style="129" customWidth="1"/>
    <col min="9751" max="9751" width="6.7109375" style="129" customWidth="1"/>
    <col min="9752" max="9752" width="1.85546875" style="129" customWidth="1"/>
    <col min="9753" max="9753" width="1.7109375" style="129" customWidth="1"/>
    <col min="9754" max="9754" width="3.28515625" style="129" customWidth="1"/>
    <col min="9755" max="9755" width="1.28515625" style="129" customWidth="1"/>
    <col min="9756" max="9756" width="3" style="129" customWidth="1"/>
    <col min="9757" max="9757" width="1.5703125" style="129" customWidth="1"/>
    <col min="9758" max="9984" width="6.85546875" style="129" customWidth="1"/>
    <col min="9985" max="9985" width="2.28515625" style="129" customWidth="1"/>
    <col min="9986" max="9986" width="3.42578125" style="129" customWidth="1"/>
    <col min="9987" max="9987" width="4.5703125" style="129" customWidth="1"/>
    <col min="9988" max="9988" width="1.140625" style="129" customWidth="1"/>
    <col min="9989" max="9990" width="1.7109375" style="129" customWidth="1"/>
    <col min="9991" max="9991" width="6.85546875" style="129" customWidth="1"/>
    <col min="9992" max="9992" width="8.85546875" style="129" customWidth="1"/>
    <col min="9993" max="9993" width="1.85546875" style="129" customWidth="1"/>
    <col min="9994" max="9994" width="8.7109375" style="129" customWidth="1"/>
    <col min="9995" max="9995" width="8.28515625" style="129" customWidth="1"/>
    <col min="9996" max="9997" width="8.42578125" style="129" customWidth="1"/>
    <col min="9998" max="9998" width="8.5703125" style="129" customWidth="1"/>
    <col min="9999" max="9999" width="8.28515625" style="129" customWidth="1"/>
    <col min="10000" max="10000" width="8.5703125" style="129" customWidth="1"/>
    <col min="10001" max="10001" width="8.7109375" style="129" customWidth="1"/>
    <col min="10002" max="10002" width="1.140625" style="129" customWidth="1"/>
    <col min="10003" max="10004" width="8.28515625" style="129" customWidth="1"/>
    <col min="10005" max="10005" width="6.5703125" style="129" customWidth="1"/>
    <col min="10006" max="10006" width="2.28515625" style="129" customWidth="1"/>
    <col min="10007" max="10007" width="6.7109375" style="129" customWidth="1"/>
    <col min="10008" max="10008" width="1.85546875" style="129" customWidth="1"/>
    <col min="10009" max="10009" width="1.7109375" style="129" customWidth="1"/>
    <col min="10010" max="10010" width="3.28515625" style="129" customWidth="1"/>
    <col min="10011" max="10011" width="1.28515625" style="129" customWidth="1"/>
    <col min="10012" max="10012" width="3" style="129" customWidth="1"/>
    <col min="10013" max="10013" width="1.5703125" style="129" customWidth="1"/>
    <col min="10014" max="10240" width="6.85546875" style="129" customWidth="1"/>
    <col min="10241" max="10241" width="2.28515625" style="129" customWidth="1"/>
    <col min="10242" max="10242" width="3.42578125" style="129" customWidth="1"/>
    <col min="10243" max="10243" width="4.5703125" style="129" customWidth="1"/>
    <col min="10244" max="10244" width="1.140625" style="129" customWidth="1"/>
    <col min="10245" max="10246" width="1.7109375" style="129" customWidth="1"/>
    <col min="10247" max="10247" width="6.85546875" style="129" customWidth="1"/>
    <col min="10248" max="10248" width="8.85546875" style="129" customWidth="1"/>
    <col min="10249" max="10249" width="1.85546875" style="129" customWidth="1"/>
    <col min="10250" max="10250" width="8.7109375" style="129" customWidth="1"/>
    <col min="10251" max="10251" width="8.28515625" style="129" customWidth="1"/>
    <col min="10252" max="10253" width="8.42578125" style="129" customWidth="1"/>
    <col min="10254" max="10254" width="8.5703125" style="129" customWidth="1"/>
    <col min="10255" max="10255" width="8.28515625" style="129" customWidth="1"/>
    <col min="10256" max="10256" width="8.5703125" style="129" customWidth="1"/>
    <col min="10257" max="10257" width="8.7109375" style="129" customWidth="1"/>
    <col min="10258" max="10258" width="1.140625" style="129" customWidth="1"/>
    <col min="10259" max="10260" width="8.28515625" style="129" customWidth="1"/>
    <col min="10261" max="10261" width="6.5703125" style="129" customWidth="1"/>
    <col min="10262" max="10262" width="2.28515625" style="129" customWidth="1"/>
    <col min="10263" max="10263" width="6.7109375" style="129" customWidth="1"/>
    <col min="10264" max="10264" width="1.85546875" style="129" customWidth="1"/>
    <col min="10265" max="10265" width="1.7109375" style="129" customWidth="1"/>
    <col min="10266" max="10266" width="3.28515625" style="129" customWidth="1"/>
    <col min="10267" max="10267" width="1.28515625" style="129" customWidth="1"/>
    <col min="10268" max="10268" width="3" style="129" customWidth="1"/>
    <col min="10269" max="10269" width="1.5703125" style="129" customWidth="1"/>
    <col min="10270" max="10496" width="6.85546875" style="129" customWidth="1"/>
    <col min="10497" max="10497" width="2.28515625" style="129" customWidth="1"/>
    <col min="10498" max="10498" width="3.42578125" style="129" customWidth="1"/>
    <col min="10499" max="10499" width="4.5703125" style="129" customWidth="1"/>
    <col min="10500" max="10500" width="1.140625" style="129" customWidth="1"/>
    <col min="10501" max="10502" width="1.7109375" style="129" customWidth="1"/>
    <col min="10503" max="10503" width="6.85546875" style="129" customWidth="1"/>
    <col min="10504" max="10504" width="8.85546875" style="129" customWidth="1"/>
    <col min="10505" max="10505" width="1.85546875" style="129" customWidth="1"/>
    <col min="10506" max="10506" width="8.7109375" style="129" customWidth="1"/>
    <col min="10507" max="10507" width="8.28515625" style="129" customWidth="1"/>
    <col min="10508" max="10509" width="8.42578125" style="129" customWidth="1"/>
    <col min="10510" max="10510" width="8.5703125" style="129" customWidth="1"/>
    <col min="10511" max="10511" width="8.28515625" style="129" customWidth="1"/>
    <col min="10512" max="10512" width="8.5703125" style="129" customWidth="1"/>
    <col min="10513" max="10513" width="8.7109375" style="129" customWidth="1"/>
    <col min="10514" max="10514" width="1.140625" style="129" customWidth="1"/>
    <col min="10515" max="10516" width="8.28515625" style="129" customWidth="1"/>
    <col min="10517" max="10517" width="6.5703125" style="129" customWidth="1"/>
    <col min="10518" max="10518" width="2.28515625" style="129" customWidth="1"/>
    <col min="10519" max="10519" width="6.7109375" style="129" customWidth="1"/>
    <col min="10520" max="10520" width="1.85546875" style="129" customWidth="1"/>
    <col min="10521" max="10521" width="1.7109375" style="129" customWidth="1"/>
    <col min="10522" max="10522" width="3.28515625" style="129" customWidth="1"/>
    <col min="10523" max="10523" width="1.28515625" style="129" customWidth="1"/>
    <col min="10524" max="10524" width="3" style="129" customWidth="1"/>
    <col min="10525" max="10525" width="1.5703125" style="129" customWidth="1"/>
    <col min="10526" max="10752" width="6.85546875" style="129" customWidth="1"/>
    <col min="10753" max="10753" width="2.28515625" style="129" customWidth="1"/>
    <col min="10754" max="10754" width="3.42578125" style="129" customWidth="1"/>
    <col min="10755" max="10755" width="4.5703125" style="129" customWidth="1"/>
    <col min="10756" max="10756" width="1.140625" style="129" customWidth="1"/>
    <col min="10757" max="10758" width="1.7109375" style="129" customWidth="1"/>
    <col min="10759" max="10759" width="6.85546875" style="129" customWidth="1"/>
    <col min="10760" max="10760" width="8.85546875" style="129" customWidth="1"/>
    <col min="10761" max="10761" width="1.85546875" style="129" customWidth="1"/>
    <col min="10762" max="10762" width="8.7109375" style="129" customWidth="1"/>
    <col min="10763" max="10763" width="8.28515625" style="129" customWidth="1"/>
    <col min="10764" max="10765" width="8.42578125" style="129" customWidth="1"/>
    <col min="10766" max="10766" width="8.5703125" style="129" customWidth="1"/>
    <col min="10767" max="10767" width="8.28515625" style="129" customWidth="1"/>
    <col min="10768" max="10768" width="8.5703125" style="129" customWidth="1"/>
    <col min="10769" max="10769" width="8.7109375" style="129" customWidth="1"/>
    <col min="10770" max="10770" width="1.140625" style="129" customWidth="1"/>
    <col min="10771" max="10772" width="8.28515625" style="129" customWidth="1"/>
    <col min="10773" max="10773" width="6.5703125" style="129" customWidth="1"/>
    <col min="10774" max="10774" width="2.28515625" style="129" customWidth="1"/>
    <col min="10775" max="10775" width="6.7109375" style="129" customWidth="1"/>
    <col min="10776" max="10776" width="1.85546875" style="129" customWidth="1"/>
    <col min="10777" max="10777" width="1.7109375" style="129" customWidth="1"/>
    <col min="10778" max="10778" width="3.28515625" style="129" customWidth="1"/>
    <col min="10779" max="10779" width="1.28515625" style="129" customWidth="1"/>
    <col min="10780" max="10780" width="3" style="129" customWidth="1"/>
    <col min="10781" max="10781" width="1.5703125" style="129" customWidth="1"/>
    <col min="10782" max="11008" width="6.85546875" style="129" customWidth="1"/>
    <col min="11009" max="11009" width="2.28515625" style="129" customWidth="1"/>
    <col min="11010" max="11010" width="3.42578125" style="129" customWidth="1"/>
    <col min="11011" max="11011" width="4.5703125" style="129" customWidth="1"/>
    <col min="11012" max="11012" width="1.140625" style="129" customWidth="1"/>
    <col min="11013" max="11014" width="1.7109375" style="129" customWidth="1"/>
    <col min="11015" max="11015" width="6.85546875" style="129" customWidth="1"/>
    <col min="11016" max="11016" width="8.85546875" style="129" customWidth="1"/>
    <col min="11017" max="11017" width="1.85546875" style="129" customWidth="1"/>
    <col min="11018" max="11018" width="8.7109375" style="129" customWidth="1"/>
    <col min="11019" max="11019" width="8.28515625" style="129" customWidth="1"/>
    <col min="11020" max="11021" width="8.42578125" style="129" customWidth="1"/>
    <col min="11022" max="11022" width="8.5703125" style="129" customWidth="1"/>
    <col min="11023" max="11023" width="8.28515625" style="129" customWidth="1"/>
    <col min="11024" max="11024" width="8.5703125" style="129" customWidth="1"/>
    <col min="11025" max="11025" width="8.7109375" style="129" customWidth="1"/>
    <col min="11026" max="11026" width="1.140625" style="129" customWidth="1"/>
    <col min="11027" max="11028" width="8.28515625" style="129" customWidth="1"/>
    <col min="11029" max="11029" width="6.5703125" style="129" customWidth="1"/>
    <col min="11030" max="11030" width="2.28515625" style="129" customWidth="1"/>
    <col min="11031" max="11031" width="6.7109375" style="129" customWidth="1"/>
    <col min="11032" max="11032" width="1.85546875" style="129" customWidth="1"/>
    <col min="11033" max="11033" width="1.7109375" style="129" customWidth="1"/>
    <col min="11034" max="11034" width="3.28515625" style="129" customWidth="1"/>
    <col min="11035" max="11035" width="1.28515625" style="129" customWidth="1"/>
    <col min="11036" max="11036" width="3" style="129" customWidth="1"/>
    <col min="11037" max="11037" width="1.5703125" style="129" customWidth="1"/>
    <col min="11038" max="11264" width="6.85546875" style="129" customWidth="1"/>
    <col min="11265" max="11265" width="2.28515625" style="129" customWidth="1"/>
    <col min="11266" max="11266" width="3.42578125" style="129" customWidth="1"/>
    <col min="11267" max="11267" width="4.5703125" style="129" customWidth="1"/>
    <col min="11268" max="11268" width="1.140625" style="129" customWidth="1"/>
    <col min="11269" max="11270" width="1.7109375" style="129" customWidth="1"/>
    <col min="11271" max="11271" width="6.85546875" style="129" customWidth="1"/>
    <col min="11272" max="11272" width="8.85546875" style="129" customWidth="1"/>
    <col min="11273" max="11273" width="1.85546875" style="129" customWidth="1"/>
    <col min="11274" max="11274" width="8.7109375" style="129" customWidth="1"/>
    <col min="11275" max="11275" width="8.28515625" style="129" customWidth="1"/>
    <col min="11276" max="11277" width="8.42578125" style="129" customWidth="1"/>
    <col min="11278" max="11278" width="8.5703125" style="129" customWidth="1"/>
    <col min="11279" max="11279" width="8.28515625" style="129" customWidth="1"/>
    <col min="11280" max="11280" width="8.5703125" style="129" customWidth="1"/>
    <col min="11281" max="11281" width="8.7109375" style="129" customWidth="1"/>
    <col min="11282" max="11282" width="1.140625" style="129" customWidth="1"/>
    <col min="11283" max="11284" width="8.28515625" style="129" customWidth="1"/>
    <col min="11285" max="11285" width="6.5703125" style="129" customWidth="1"/>
    <col min="11286" max="11286" width="2.28515625" style="129" customWidth="1"/>
    <col min="11287" max="11287" width="6.7109375" style="129" customWidth="1"/>
    <col min="11288" max="11288" width="1.85546875" style="129" customWidth="1"/>
    <col min="11289" max="11289" width="1.7109375" style="129" customWidth="1"/>
    <col min="11290" max="11290" width="3.28515625" style="129" customWidth="1"/>
    <col min="11291" max="11291" width="1.28515625" style="129" customWidth="1"/>
    <col min="11292" max="11292" width="3" style="129" customWidth="1"/>
    <col min="11293" max="11293" width="1.5703125" style="129" customWidth="1"/>
    <col min="11294" max="11520" width="6.85546875" style="129" customWidth="1"/>
    <col min="11521" max="11521" width="2.28515625" style="129" customWidth="1"/>
    <col min="11522" max="11522" width="3.42578125" style="129" customWidth="1"/>
    <col min="11523" max="11523" width="4.5703125" style="129" customWidth="1"/>
    <col min="11524" max="11524" width="1.140625" style="129" customWidth="1"/>
    <col min="11525" max="11526" width="1.7109375" style="129" customWidth="1"/>
    <col min="11527" max="11527" width="6.85546875" style="129" customWidth="1"/>
    <col min="11528" max="11528" width="8.85546875" style="129" customWidth="1"/>
    <col min="11529" max="11529" width="1.85546875" style="129" customWidth="1"/>
    <col min="11530" max="11530" width="8.7109375" style="129" customWidth="1"/>
    <col min="11531" max="11531" width="8.28515625" style="129" customWidth="1"/>
    <col min="11532" max="11533" width="8.42578125" style="129" customWidth="1"/>
    <col min="11534" max="11534" width="8.5703125" style="129" customWidth="1"/>
    <col min="11535" max="11535" width="8.28515625" style="129" customWidth="1"/>
    <col min="11536" max="11536" width="8.5703125" style="129" customWidth="1"/>
    <col min="11537" max="11537" width="8.7109375" style="129" customWidth="1"/>
    <col min="11538" max="11538" width="1.140625" style="129" customWidth="1"/>
    <col min="11539" max="11540" width="8.28515625" style="129" customWidth="1"/>
    <col min="11541" max="11541" width="6.5703125" style="129" customWidth="1"/>
    <col min="11542" max="11542" width="2.28515625" style="129" customWidth="1"/>
    <col min="11543" max="11543" width="6.7109375" style="129" customWidth="1"/>
    <col min="11544" max="11544" width="1.85546875" style="129" customWidth="1"/>
    <col min="11545" max="11545" width="1.7109375" style="129" customWidth="1"/>
    <col min="11546" max="11546" width="3.28515625" style="129" customWidth="1"/>
    <col min="11547" max="11547" width="1.28515625" style="129" customWidth="1"/>
    <col min="11548" max="11548" width="3" style="129" customWidth="1"/>
    <col min="11549" max="11549" width="1.5703125" style="129" customWidth="1"/>
    <col min="11550" max="11776" width="6.85546875" style="129" customWidth="1"/>
    <col min="11777" max="11777" width="2.28515625" style="129" customWidth="1"/>
    <col min="11778" max="11778" width="3.42578125" style="129" customWidth="1"/>
    <col min="11779" max="11779" width="4.5703125" style="129" customWidth="1"/>
    <col min="11780" max="11780" width="1.140625" style="129" customWidth="1"/>
    <col min="11781" max="11782" width="1.7109375" style="129" customWidth="1"/>
    <col min="11783" max="11783" width="6.85546875" style="129" customWidth="1"/>
    <col min="11784" max="11784" width="8.85546875" style="129" customWidth="1"/>
    <col min="11785" max="11785" width="1.85546875" style="129" customWidth="1"/>
    <col min="11786" max="11786" width="8.7109375" style="129" customWidth="1"/>
    <col min="11787" max="11787" width="8.28515625" style="129" customWidth="1"/>
    <col min="11788" max="11789" width="8.42578125" style="129" customWidth="1"/>
    <col min="11790" max="11790" width="8.5703125" style="129" customWidth="1"/>
    <col min="11791" max="11791" width="8.28515625" style="129" customWidth="1"/>
    <col min="11792" max="11792" width="8.5703125" style="129" customWidth="1"/>
    <col min="11793" max="11793" width="8.7109375" style="129" customWidth="1"/>
    <col min="11794" max="11794" width="1.140625" style="129" customWidth="1"/>
    <col min="11795" max="11796" width="8.28515625" style="129" customWidth="1"/>
    <col min="11797" max="11797" width="6.5703125" style="129" customWidth="1"/>
    <col min="11798" max="11798" width="2.28515625" style="129" customWidth="1"/>
    <col min="11799" max="11799" width="6.7109375" style="129" customWidth="1"/>
    <col min="11800" max="11800" width="1.85546875" style="129" customWidth="1"/>
    <col min="11801" max="11801" width="1.7109375" style="129" customWidth="1"/>
    <col min="11802" max="11802" width="3.28515625" style="129" customWidth="1"/>
    <col min="11803" max="11803" width="1.28515625" style="129" customWidth="1"/>
    <col min="11804" max="11804" width="3" style="129" customWidth="1"/>
    <col min="11805" max="11805" width="1.5703125" style="129" customWidth="1"/>
    <col min="11806" max="12032" width="6.85546875" style="129" customWidth="1"/>
    <col min="12033" max="12033" width="2.28515625" style="129" customWidth="1"/>
    <col min="12034" max="12034" width="3.42578125" style="129" customWidth="1"/>
    <col min="12035" max="12035" width="4.5703125" style="129" customWidth="1"/>
    <col min="12036" max="12036" width="1.140625" style="129" customWidth="1"/>
    <col min="12037" max="12038" width="1.7109375" style="129" customWidth="1"/>
    <col min="12039" max="12039" width="6.85546875" style="129" customWidth="1"/>
    <col min="12040" max="12040" width="8.85546875" style="129" customWidth="1"/>
    <col min="12041" max="12041" width="1.85546875" style="129" customWidth="1"/>
    <col min="12042" max="12042" width="8.7109375" style="129" customWidth="1"/>
    <col min="12043" max="12043" width="8.28515625" style="129" customWidth="1"/>
    <col min="12044" max="12045" width="8.42578125" style="129" customWidth="1"/>
    <col min="12046" max="12046" width="8.5703125" style="129" customWidth="1"/>
    <col min="12047" max="12047" width="8.28515625" style="129" customWidth="1"/>
    <col min="12048" max="12048" width="8.5703125" style="129" customWidth="1"/>
    <col min="12049" max="12049" width="8.7109375" style="129" customWidth="1"/>
    <col min="12050" max="12050" width="1.140625" style="129" customWidth="1"/>
    <col min="12051" max="12052" width="8.28515625" style="129" customWidth="1"/>
    <col min="12053" max="12053" width="6.5703125" style="129" customWidth="1"/>
    <col min="12054" max="12054" width="2.28515625" style="129" customWidth="1"/>
    <col min="12055" max="12055" width="6.7109375" style="129" customWidth="1"/>
    <col min="12056" max="12056" width="1.85546875" style="129" customWidth="1"/>
    <col min="12057" max="12057" width="1.7109375" style="129" customWidth="1"/>
    <col min="12058" max="12058" width="3.28515625" style="129" customWidth="1"/>
    <col min="12059" max="12059" width="1.28515625" style="129" customWidth="1"/>
    <col min="12060" max="12060" width="3" style="129" customWidth="1"/>
    <col min="12061" max="12061" width="1.5703125" style="129" customWidth="1"/>
    <col min="12062" max="12288" width="6.85546875" style="129" customWidth="1"/>
    <col min="12289" max="12289" width="2.28515625" style="129" customWidth="1"/>
    <col min="12290" max="12290" width="3.42578125" style="129" customWidth="1"/>
    <col min="12291" max="12291" width="4.5703125" style="129" customWidth="1"/>
    <col min="12292" max="12292" width="1.140625" style="129" customWidth="1"/>
    <col min="12293" max="12294" width="1.7109375" style="129" customWidth="1"/>
    <col min="12295" max="12295" width="6.85546875" style="129" customWidth="1"/>
    <col min="12296" max="12296" width="8.85546875" style="129" customWidth="1"/>
    <col min="12297" max="12297" width="1.85546875" style="129" customWidth="1"/>
    <col min="12298" max="12298" width="8.7109375" style="129" customWidth="1"/>
    <col min="12299" max="12299" width="8.28515625" style="129" customWidth="1"/>
    <col min="12300" max="12301" width="8.42578125" style="129" customWidth="1"/>
    <col min="12302" max="12302" width="8.5703125" style="129" customWidth="1"/>
    <col min="12303" max="12303" width="8.28515625" style="129" customWidth="1"/>
    <col min="12304" max="12304" width="8.5703125" style="129" customWidth="1"/>
    <col min="12305" max="12305" width="8.7109375" style="129" customWidth="1"/>
    <col min="12306" max="12306" width="1.140625" style="129" customWidth="1"/>
    <col min="12307" max="12308" width="8.28515625" style="129" customWidth="1"/>
    <col min="12309" max="12309" width="6.5703125" style="129" customWidth="1"/>
    <col min="12310" max="12310" width="2.28515625" style="129" customWidth="1"/>
    <col min="12311" max="12311" width="6.7109375" style="129" customWidth="1"/>
    <col min="12312" max="12312" width="1.85546875" style="129" customWidth="1"/>
    <col min="12313" max="12313" width="1.7109375" style="129" customWidth="1"/>
    <col min="12314" max="12314" width="3.28515625" style="129" customWidth="1"/>
    <col min="12315" max="12315" width="1.28515625" style="129" customWidth="1"/>
    <col min="12316" max="12316" width="3" style="129" customWidth="1"/>
    <col min="12317" max="12317" width="1.5703125" style="129" customWidth="1"/>
    <col min="12318" max="12544" width="6.85546875" style="129" customWidth="1"/>
    <col min="12545" max="12545" width="2.28515625" style="129" customWidth="1"/>
    <col min="12546" max="12546" width="3.42578125" style="129" customWidth="1"/>
    <col min="12547" max="12547" width="4.5703125" style="129" customWidth="1"/>
    <col min="12548" max="12548" width="1.140625" style="129" customWidth="1"/>
    <col min="12549" max="12550" width="1.7109375" style="129" customWidth="1"/>
    <col min="12551" max="12551" width="6.85546875" style="129" customWidth="1"/>
    <col min="12552" max="12552" width="8.85546875" style="129" customWidth="1"/>
    <col min="12553" max="12553" width="1.85546875" style="129" customWidth="1"/>
    <col min="12554" max="12554" width="8.7109375" style="129" customWidth="1"/>
    <col min="12555" max="12555" width="8.28515625" style="129" customWidth="1"/>
    <col min="12556" max="12557" width="8.42578125" style="129" customWidth="1"/>
    <col min="12558" max="12558" width="8.5703125" style="129" customWidth="1"/>
    <col min="12559" max="12559" width="8.28515625" style="129" customWidth="1"/>
    <col min="12560" max="12560" width="8.5703125" style="129" customWidth="1"/>
    <col min="12561" max="12561" width="8.7109375" style="129" customWidth="1"/>
    <col min="12562" max="12562" width="1.140625" style="129" customWidth="1"/>
    <col min="12563" max="12564" width="8.28515625" style="129" customWidth="1"/>
    <col min="12565" max="12565" width="6.5703125" style="129" customWidth="1"/>
    <col min="12566" max="12566" width="2.28515625" style="129" customWidth="1"/>
    <col min="12567" max="12567" width="6.7109375" style="129" customWidth="1"/>
    <col min="12568" max="12568" width="1.85546875" style="129" customWidth="1"/>
    <col min="12569" max="12569" width="1.7109375" style="129" customWidth="1"/>
    <col min="12570" max="12570" width="3.28515625" style="129" customWidth="1"/>
    <col min="12571" max="12571" width="1.28515625" style="129" customWidth="1"/>
    <col min="12572" max="12572" width="3" style="129" customWidth="1"/>
    <col min="12573" max="12573" width="1.5703125" style="129" customWidth="1"/>
    <col min="12574" max="12800" width="6.85546875" style="129" customWidth="1"/>
    <col min="12801" max="12801" width="2.28515625" style="129" customWidth="1"/>
    <col min="12802" max="12802" width="3.42578125" style="129" customWidth="1"/>
    <col min="12803" max="12803" width="4.5703125" style="129" customWidth="1"/>
    <col min="12804" max="12804" width="1.140625" style="129" customWidth="1"/>
    <col min="12805" max="12806" width="1.7109375" style="129" customWidth="1"/>
    <col min="12807" max="12807" width="6.85546875" style="129" customWidth="1"/>
    <col min="12808" max="12808" width="8.85546875" style="129" customWidth="1"/>
    <col min="12809" max="12809" width="1.85546875" style="129" customWidth="1"/>
    <col min="12810" max="12810" width="8.7109375" style="129" customWidth="1"/>
    <col min="12811" max="12811" width="8.28515625" style="129" customWidth="1"/>
    <col min="12812" max="12813" width="8.42578125" style="129" customWidth="1"/>
    <col min="12814" max="12814" width="8.5703125" style="129" customWidth="1"/>
    <col min="12815" max="12815" width="8.28515625" style="129" customWidth="1"/>
    <col min="12816" max="12816" width="8.5703125" style="129" customWidth="1"/>
    <col min="12817" max="12817" width="8.7109375" style="129" customWidth="1"/>
    <col min="12818" max="12818" width="1.140625" style="129" customWidth="1"/>
    <col min="12819" max="12820" width="8.28515625" style="129" customWidth="1"/>
    <col min="12821" max="12821" width="6.5703125" style="129" customWidth="1"/>
    <col min="12822" max="12822" width="2.28515625" style="129" customWidth="1"/>
    <col min="12823" max="12823" width="6.7109375" style="129" customWidth="1"/>
    <col min="12824" max="12824" width="1.85546875" style="129" customWidth="1"/>
    <col min="12825" max="12825" width="1.7109375" style="129" customWidth="1"/>
    <col min="12826" max="12826" width="3.28515625" style="129" customWidth="1"/>
    <col min="12827" max="12827" width="1.28515625" style="129" customWidth="1"/>
    <col min="12828" max="12828" width="3" style="129" customWidth="1"/>
    <col min="12829" max="12829" width="1.5703125" style="129" customWidth="1"/>
    <col min="12830" max="13056" width="6.85546875" style="129" customWidth="1"/>
    <col min="13057" max="13057" width="2.28515625" style="129" customWidth="1"/>
    <col min="13058" max="13058" width="3.42578125" style="129" customWidth="1"/>
    <col min="13059" max="13059" width="4.5703125" style="129" customWidth="1"/>
    <col min="13060" max="13060" width="1.140625" style="129" customWidth="1"/>
    <col min="13061" max="13062" width="1.7109375" style="129" customWidth="1"/>
    <col min="13063" max="13063" width="6.85546875" style="129" customWidth="1"/>
    <col min="13064" max="13064" width="8.85546875" style="129" customWidth="1"/>
    <col min="13065" max="13065" width="1.85546875" style="129" customWidth="1"/>
    <col min="13066" max="13066" width="8.7109375" style="129" customWidth="1"/>
    <col min="13067" max="13067" width="8.28515625" style="129" customWidth="1"/>
    <col min="13068" max="13069" width="8.42578125" style="129" customWidth="1"/>
    <col min="13070" max="13070" width="8.5703125" style="129" customWidth="1"/>
    <col min="13071" max="13071" width="8.28515625" style="129" customWidth="1"/>
    <col min="13072" max="13072" width="8.5703125" style="129" customWidth="1"/>
    <col min="13073" max="13073" width="8.7109375" style="129" customWidth="1"/>
    <col min="13074" max="13074" width="1.140625" style="129" customWidth="1"/>
    <col min="13075" max="13076" width="8.28515625" style="129" customWidth="1"/>
    <col min="13077" max="13077" width="6.5703125" style="129" customWidth="1"/>
    <col min="13078" max="13078" width="2.28515625" style="129" customWidth="1"/>
    <col min="13079" max="13079" width="6.7109375" style="129" customWidth="1"/>
    <col min="13080" max="13080" width="1.85546875" style="129" customWidth="1"/>
    <col min="13081" max="13081" width="1.7109375" style="129" customWidth="1"/>
    <col min="13082" max="13082" width="3.28515625" style="129" customWidth="1"/>
    <col min="13083" max="13083" width="1.28515625" style="129" customWidth="1"/>
    <col min="13084" max="13084" width="3" style="129" customWidth="1"/>
    <col min="13085" max="13085" width="1.5703125" style="129" customWidth="1"/>
    <col min="13086" max="13312" width="6.85546875" style="129" customWidth="1"/>
    <col min="13313" max="13313" width="2.28515625" style="129" customWidth="1"/>
    <col min="13314" max="13314" width="3.42578125" style="129" customWidth="1"/>
    <col min="13315" max="13315" width="4.5703125" style="129" customWidth="1"/>
    <col min="13316" max="13316" width="1.140625" style="129" customWidth="1"/>
    <col min="13317" max="13318" width="1.7109375" style="129" customWidth="1"/>
    <col min="13319" max="13319" width="6.85546875" style="129" customWidth="1"/>
    <col min="13320" max="13320" width="8.85546875" style="129" customWidth="1"/>
    <col min="13321" max="13321" width="1.85546875" style="129" customWidth="1"/>
    <col min="13322" max="13322" width="8.7109375" style="129" customWidth="1"/>
    <col min="13323" max="13323" width="8.28515625" style="129" customWidth="1"/>
    <col min="13324" max="13325" width="8.42578125" style="129" customWidth="1"/>
    <col min="13326" max="13326" width="8.5703125" style="129" customWidth="1"/>
    <col min="13327" max="13327" width="8.28515625" style="129" customWidth="1"/>
    <col min="13328" max="13328" width="8.5703125" style="129" customWidth="1"/>
    <col min="13329" max="13329" width="8.7109375" style="129" customWidth="1"/>
    <col min="13330" max="13330" width="1.140625" style="129" customWidth="1"/>
    <col min="13331" max="13332" width="8.28515625" style="129" customWidth="1"/>
    <col min="13333" max="13333" width="6.5703125" style="129" customWidth="1"/>
    <col min="13334" max="13334" width="2.28515625" style="129" customWidth="1"/>
    <col min="13335" max="13335" width="6.7109375" style="129" customWidth="1"/>
    <col min="13336" max="13336" width="1.85546875" style="129" customWidth="1"/>
    <col min="13337" max="13337" width="1.7109375" style="129" customWidth="1"/>
    <col min="13338" max="13338" width="3.28515625" style="129" customWidth="1"/>
    <col min="13339" max="13339" width="1.28515625" style="129" customWidth="1"/>
    <col min="13340" max="13340" width="3" style="129" customWidth="1"/>
    <col min="13341" max="13341" width="1.5703125" style="129" customWidth="1"/>
    <col min="13342" max="13568" width="6.85546875" style="129" customWidth="1"/>
    <col min="13569" max="13569" width="2.28515625" style="129" customWidth="1"/>
    <col min="13570" max="13570" width="3.42578125" style="129" customWidth="1"/>
    <col min="13571" max="13571" width="4.5703125" style="129" customWidth="1"/>
    <col min="13572" max="13572" width="1.140625" style="129" customWidth="1"/>
    <col min="13573" max="13574" width="1.7109375" style="129" customWidth="1"/>
    <col min="13575" max="13575" width="6.85546875" style="129" customWidth="1"/>
    <col min="13576" max="13576" width="8.85546875" style="129" customWidth="1"/>
    <col min="13577" max="13577" width="1.85546875" style="129" customWidth="1"/>
    <col min="13578" max="13578" width="8.7109375" style="129" customWidth="1"/>
    <col min="13579" max="13579" width="8.28515625" style="129" customWidth="1"/>
    <col min="13580" max="13581" width="8.42578125" style="129" customWidth="1"/>
    <col min="13582" max="13582" width="8.5703125" style="129" customWidth="1"/>
    <col min="13583" max="13583" width="8.28515625" style="129" customWidth="1"/>
    <col min="13584" max="13584" width="8.5703125" style="129" customWidth="1"/>
    <col min="13585" max="13585" width="8.7109375" style="129" customWidth="1"/>
    <col min="13586" max="13586" width="1.140625" style="129" customWidth="1"/>
    <col min="13587" max="13588" width="8.28515625" style="129" customWidth="1"/>
    <col min="13589" max="13589" width="6.5703125" style="129" customWidth="1"/>
    <col min="13590" max="13590" width="2.28515625" style="129" customWidth="1"/>
    <col min="13591" max="13591" width="6.7109375" style="129" customWidth="1"/>
    <col min="13592" max="13592" width="1.85546875" style="129" customWidth="1"/>
    <col min="13593" max="13593" width="1.7109375" style="129" customWidth="1"/>
    <col min="13594" max="13594" width="3.28515625" style="129" customWidth="1"/>
    <col min="13595" max="13595" width="1.28515625" style="129" customWidth="1"/>
    <col min="13596" max="13596" width="3" style="129" customWidth="1"/>
    <col min="13597" max="13597" width="1.5703125" style="129" customWidth="1"/>
    <col min="13598" max="13824" width="6.85546875" style="129" customWidth="1"/>
    <col min="13825" max="13825" width="2.28515625" style="129" customWidth="1"/>
    <col min="13826" max="13826" width="3.42578125" style="129" customWidth="1"/>
    <col min="13827" max="13827" width="4.5703125" style="129" customWidth="1"/>
    <col min="13828" max="13828" width="1.140625" style="129" customWidth="1"/>
    <col min="13829" max="13830" width="1.7109375" style="129" customWidth="1"/>
    <col min="13831" max="13831" width="6.85546875" style="129" customWidth="1"/>
    <col min="13832" max="13832" width="8.85546875" style="129" customWidth="1"/>
    <col min="13833" max="13833" width="1.85546875" style="129" customWidth="1"/>
    <col min="13834" max="13834" width="8.7109375" style="129" customWidth="1"/>
    <col min="13835" max="13835" width="8.28515625" style="129" customWidth="1"/>
    <col min="13836" max="13837" width="8.42578125" style="129" customWidth="1"/>
    <col min="13838" max="13838" width="8.5703125" style="129" customWidth="1"/>
    <col min="13839" max="13839" width="8.28515625" style="129" customWidth="1"/>
    <col min="13840" max="13840" width="8.5703125" style="129" customWidth="1"/>
    <col min="13841" max="13841" width="8.7109375" style="129" customWidth="1"/>
    <col min="13842" max="13842" width="1.140625" style="129" customWidth="1"/>
    <col min="13843" max="13844" width="8.28515625" style="129" customWidth="1"/>
    <col min="13845" max="13845" width="6.5703125" style="129" customWidth="1"/>
    <col min="13846" max="13846" width="2.28515625" style="129" customWidth="1"/>
    <col min="13847" max="13847" width="6.7109375" style="129" customWidth="1"/>
    <col min="13848" max="13848" width="1.85546875" style="129" customWidth="1"/>
    <col min="13849" max="13849" width="1.7109375" style="129" customWidth="1"/>
    <col min="13850" max="13850" width="3.28515625" style="129" customWidth="1"/>
    <col min="13851" max="13851" width="1.28515625" style="129" customWidth="1"/>
    <col min="13852" max="13852" width="3" style="129" customWidth="1"/>
    <col min="13853" max="13853" width="1.5703125" style="129" customWidth="1"/>
    <col min="13854" max="14080" width="6.85546875" style="129" customWidth="1"/>
    <col min="14081" max="14081" width="2.28515625" style="129" customWidth="1"/>
    <col min="14082" max="14082" width="3.42578125" style="129" customWidth="1"/>
    <col min="14083" max="14083" width="4.5703125" style="129" customWidth="1"/>
    <col min="14084" max="14084" width="1.140625" style="129" customWidth="1"/>
    <col min="14085" max="14086" width="1.7109375" style="129" customWidth="1"/>
    <col min="14087" max="14087" width="6.85546875" style="129" customWidth="1"/>
    <col min="14088" max="14088" width="8.85546875" style="129" customWidth="1"/>
    <col min="14089" max="14089" width="1.85546875" style="129" customWidth="1"/>
    <col min="14090" max="14090" width="8.7109375" style="129" customWidth="1"/>
    <col min="14091" max="14091" width="8.28515625" style="129" customWidth="1"/>
    <col min="14092" max="14093" width="8.42578125" style="129" customWidth="1"/>
    <col min="14094" max="14094" width="8.5703125" style="129" customWidth="1"/>
    <col min="14095" max="14095" width="8.28515625" style="129" customWidth="1"/>
    <col min="14096" max="14096" width="8.5703125" style="129" customWidth="1"/>
    <col min="14097" max="14097" width="8.7109375" style="129" customWidth="1"/>
    <col min="14098" max="14098" width="1.140625" style="129" customWidth="1"/>
    <col min="14099" max="14100" width="8.28515625" style="129" customWidth="1"/>
    <col min="14101" max="14101" width="6.5703125" style="129" customWidth="1"/>
    <col min="14102" max="14102" width="2.28515625" style="129" customWidth="1"/>
    <col min="14103" max="14103" width="6.7109375" style="129" customWidth="1"/>
    <col min="14104" max="14104" width="1.85546875" style="129" customWidth="1"/>
    <col min="14105" max="14105" width="1.7109375" style="129" customWidth="1"/>
    <col min="14106" max="14106" width="3.28515625" style="129" customWidth="1"/>
    <col min="14107" max="14107" width="1.28515625" style="129" customWidth="1"/>
    <col min="14108" max="14108" width="3" style="129" customWidth="1"/>
    <col min="14109" max="14109" width="1.5703125" style="129" customWidth="1"/>
    <col min="14110" max="14336" width="6.85546875" style="129" customWidth="1"/>
    <col min="14337" max="14337" width="2.28515625" style="129" customWidth="1"/>
    <col min="14338" max="14338" width="3.42578125" style="129" customWidth="1"/>
    <col min="14339" max="14339" width="4.5703125" style="129" customWidth="1"/>
    <col min="14340" max="14340" width="1.140625" style="129" customWidth="1"/>
    <col min="14341" max="14342" width="1.7109375" style="129" customWidth="1"/>
    <col min="14343" max="14343" width="6.85546875" style="129" customWidth="1"/>
    <col min="14344" max="14344" width="8.85546875" style="129" customWidth="1"/>
    <col min="14345" max="14345" width="1.85546875" style="129" customWidth="1"/>
    <col min="14346" max="14346" width="8.7109375" style="129" customWidth="1"/>
    <col min="14347" max="14347" width="8.28515625" style="129" customWidth="1"/>
    <col min="14348" max="14349" width="8.42578125" style="129" customWidth="1"/>
    <col min="14350" max="14350" width="8.5703125" style="129" customWidth="1"/>
    <col min="14351" max="14351" width="8.28515625" style="129" customWidth="1"/>
    <col min="14352" max="14352" width="8.5703125" style="129" customWidth="1"/>
    <col min="14353" max="14353" width="8.7109375" style="129" customWidth="1"/>
    <col min="14354" max="14354" width="1.140625" style="129" customWidth="1"/>
    <col min="14355" max="14356" width="8.28515625" style="129" customWidth="1"/>
    <col min="14357" max="14357" width="6.5703125" style="129" customWidth="1"/>
    <col min="14358" max="14358" width="2.28515625" style="129" customWidth="1"/>
    <col min="14359" max="14359" width="6.7109375" style="129" customWidth="1"/>
    <col min="14360" max="14360" width="1.85546875" style="129" customWidth="1"/>
    <col min="14361" max="14361" width="1.7109375" style="129" customWidth="1"/>
    <col min="14362" max="14362" width="3.28515625" style="129" customWidth="1"/>
    <col min="14363" max="14363" width="1.28515625" style="129" customWidth="1"/>
    <col min="14364" max="14364" width="3" style="129" customWidth="1"/>
    <col min="14365" max="14365" width="1.5703125" style="129" customWidth="1"/>
    <col min="14366" max="14592" width="6.85546875" style="129" customWidth="1"/>
    <col min="14593" max="14593" width="2.28515625" style="129" customWidth="1"/>
    <col min="14594" max="14594" width="3.42578125" style="129" customWidth="1"/>
    <col min="14595" max="14595" width="4.5703125" style="129" customWidth="1"/>
    <col min="14596" max="14596" width="1.140625" style="129" customWidth="1"/>
    <col min="14597" max="14598" width="1.7109375" style="129" customWidth="1"/>
    <col min="14599" max="14599" width="6.85546875" style="129" customWidth="1"/>
    <col min="14600" max="14600" width="8.85546875" style="129" customWidth="1"/>
    <col min="14601" max="14601" width="1.85546875" style="129" customWidth="1"/>
    <col min="14602" max="14602" width="8.7109375" style="129" customWidth="1"/>
    <col min="14603" max="14603" width="8.28515625" style="129" customWidth="1"/>
    <col min="14604" max="14605" width="8.42578125" style="129" customWidth="1"/>
    <col min="14606" max="14606" width="8.5703125" style="129" customWidth="1"/>
    <col min="14607" max="14607" width="8.28515625" style="129" customWidth="1"/>
    <col min="14608" max="14608" width="8.5703125" style="129" customWidth="1"/>
    <col min="14609" max="14609" width="8.7109375" style="129" customWidth="1"/>
    <col min="14610" max="14610" width="1.140625" style="129" customWidth="1"/>
    <col min="14611" max="14612" width="8.28515625" style="129" customWidth="1"/>
    <col min="14613" max="14613" width="6.5703125" style="129" customWidth="1"/>
    <col min="14614" max="14614" width="2.28515625" style="129" customWidth="1"/>
    <col min="14615" max="14615" width="6.7109375" style="129" customWidth="1"/>
    <col min="14616" max="14616" width="1.85546875" style="129" customWidth="1"/>
    <col min="14617" max="14617" width="1.7109375" style="129" customWidth="1"/>
    <col min="14618" max="14618" width="3.28515625" style="129" customWidth="1"/>
    <col min="14619" max="14619" width="1.28515625" style="129" customWidth="1"/>
    <col min="14620" max="14620" width="3" style="129" customWidth="1"/>
    <col min="14621" max="14621" width="1.5703125" style="129" customWidth="1"/>
    <col min="14622" max="14848" width="6.85546875" style="129" customWidth="1"/>
    <col min="14849" max="14849" width="2.28515625" style="129" customWidth="1"/>
    <col min="14850" max="14850" width="3.42578125" style="129" customWidth="1"/>
    <col min="14851" max="14851" width="4.5703125" style="129" customWidth="1"/>
    <col min="14852" max="14852" width="1.140625" style="129" customWidth="1"/>
    <col min="14853" max="14854" width="1.7109375" style="129" customWidth="1"/>
    <col min="14855" max="14855" width="6.85546875" style="129" customWidth="1"/>
    <col min="14856" max="14856" width="8.85546875" style="129" customWidth="1"/>
    <col min="14857" max="14857" width="1.85546875" style="129" customWidth="1"/>
    <col min="14858" max="14858" width="8.7109375" style="129" customWidth="1"/>
    <col min="14859" max="14859" width="8.28515625" style="129" customWidth="1"/>
    <col min="14860" max="14861" width="8.42578125" style="129" customWidth="1"/>
    <col min="14862" max="14862" width="8.5703125" style="129" customWidth="1"/>
    <col min="14863" max="14863" width="8.28515625" style="129" customWidth="1"/>
    <col min="14864" max="14864" width="8.5703125" style="129" customWidth="1"/>
    <col min="14865" max="14865" width="8.7109375" style="129" customWidth="1"/>
    <col min="14866" max="14866" width="1.140625" style="129" customWidth="1"/>
    <col min="14867" max="14868" width="8.28515625" style="129" customWidth="1"/>
    <col min="14869" max="14869" width="6.5703125" style="129" customWidth="1"/>
    <col min="14870" max="14870" width="2.28515625" style="129" customWidth="1"/>
    <col min="14871" max="14871" width="6.7109375" style="129" customWidth="1"/>
    <col min="14872" max="14872" width="1.85546875" style="129" customWidth="1"/>
    <col min="14873" max="14873" width="1.7109375" style="129" customWidth="1"/>
    <col min="14874" max="14874" width="3.28515625" style="129" customWidth="1"/>
    <col min="14875" max="14875" width="1.28515625" style="129" customWidth="1"/>
    <col min="14876" max="14876" width="3" style="129" customWidth="1"/>
    <col min="14877" max="14877" width="1.5703125" style="129" customWidth="1"/>
    <col min="14878" max="15104" width="6.85546875" style="129" customWidth="1"/>
    <col min="15105" max="15105" width="2.28515625" style="129" customWidth="1"/>
    <col min="15106" max="15106" width="3.42578125" style="129" customWidth="1"/>
    <col min="15107" max="15107" width="4.5703125" style="129" customWidth="1"/>
    <col min="15108" max="15108" width="1.140625" style="129" customWidth="1"/>
    <col min="15109" max="15110" width="1.7109375" style="129" customWidth="1"/>
    <col min="15111" max="15111" width="6.85546875" style="129" customWidth="1"/>
    <col min="15112" max="15112" width="8.85546875" style="129" customWidth="1"/>
    <col min="15113" max="15113" width="1.85546875" style="129" customWidth="1"/>
    <col min="15114" max="15114" width="8.7109375" style="129" customWidth="1"/>
    <col min="15115" max="15115" width="8.28515625" style="129" customWidth="1"/>
    <col min="15116" max="15117" width="8.42578125" style="129" customWidth="1"/>
    <col min="15118" max="15118" width="8.5703125" style="129" customWidth="1"/>
    <col min="15119" max="15119" width="8.28515625" style="129" customWidth="1"/>
    <col min="15120" max="15120" width="8.5703125" style="129" customWidth="1"/>
    <col min="15121" max="15121" width="8.7109375" style="129" customWidth="1"/>
    <col min="15122" max="15122" width="1.140625" style="129" customWidth="1"/>
    <col min="15123" max="15124" width="8.28515625" style="129" customWidth="1"/>
    <col min="15125" max="15125" width="6.5703125" style="129" customWidth="1"/>
    <col min="15126" max="15126" width="2.28515625" style="129" customWidth="1"/>
    <col min="15127" max="15127" width="6.7109375" style="129" customWidth="1"/>
    <col min="15128" max="15128" width="1.85546875" style="129" customWidth="1"/>
    <col min="15129" max="15129" width="1.7109375" style="129" customWidth="1"/>
    <col min="15130" max="15130" width="3.28515625" style="129" customWidth="1"/>
    <col min="15131" max="15131" width="1.28515625" style="129" customWidth="1"/>
    <col min="15132" max="15132" width="3" style="129" customWidth="1"/>
    <col min="15133" max="15133" width="1.5703125" style="129" customWidth="1"/>
    <col min="15134" max="15360" width="6.85546875" style="129" customWidth="1"/>
    <col min="15361" max="15361" width="2.28515625" style="129" customWidth="1"/>
    <col min="15362" max="15362" width="3.42578125" style="129" customWidth="1"/>
    <col min="15363" max="15363" width="4.5703125" style="129" customWidth="1"/>
    <col min="15364" max="15364" width="1.140625" style="129" customWidth="1"/>
    <col min="15365" max="15366" width="1.7109375" style="129" customWidth="1"/>
    <col min="15367" max="15367" width="6.85546875" style="129" customWidth="1"/>
    <col min="15368" max="15368" width="8.85546875" style="129" customWidth="1"/>
    <col min="15369" max="15369" width="1.85546875" style="129" customWidth="1"/>
    <col min="15370" max="15370" width="8.7109375" style="129" customWidth="1"/>
    <col min="15371" max="15371" width="8.28515625" style="129" customWidth="1"/>
    <col min="15372" max="15373" width="8.42578125" style="129" customWidth="1"/>
    <col min="15374" max="15374" width="8.5703125" style="129" customWidth="1"/>
    <col min="15375" max="15375" width="8.28515625" style="129" customWidth="1"/>
    <col min="15376" max="15376" width="8.5703125" style="129" customWidth="1"/>
    <col min="15377" max="15377" width="8.7109375" style="129" customWidth="1"/>
    <col min="15378" max="15378" width="1.140625" style="129" customWidth="1"/>
    <col min="15379" max="15380" width="8.28515625" style="129" customWidth="1"/>
    <col min="15381" max="15381" width="6.5703125" style="129" customWidth="1"/>
    <col min="15382" max="15382" width="2.28515625" style="129" customWidth="1"/>
    <col min="15383" max="15383" width="6.7109375" style="129" customWidth="1"/>
    <col min="15384" max="15384" width="1.85546875" style="129" customWidth="1"/>
    <col min="15385" max="15385" width="1.7109375" style="129" customWidth="1"/>
    <col min="15386" max="15386" width="3.28515625" style="129" customWidth="1"/>
    <col min="15387" max="15387" width="1.28515625" style="129" customWidth="1"/>
    <col min="15388" max="15388" width="3" style="129" customWidth="1"/>
    <col min="15389" max="15389" width="1.5703125" style="129" customWidth="1"/>
    <col min="15390" max="15616" width="6.85546875" style="129" customWidth="1"/>
    <col min="15617" max="15617" width="2.28515625" style="129" customWidth="1"/>
    <col min="15618" max="15618" width="3.42578125" style="129" customWidth="1"/>
    <col min="15619" max="15619" width="4.5703125" style="129" customWidth="1"/>
    <col min="15620" max="15620" width="1.140625" style="129" customWidth="1"/>
    <col min="15621" max="15622" width="1.7109375" style="129" customWidth="1"/>
    <col min="15623" max="15623" width="6.85546875" style="129" customWidth="1"/>
    <col min="15624" max="15624" width="8.85546875" style="129" customWidth="1"/>
    <col min="15625" max="15625" width="1.85546875" style="129" customWidth="1"/>
    <col min="15626" max="15626" width="8.7109375" style="129" customWidth="1"/>
    <col min="15627" max="15627" width="8.28515625" style="129" customWidth="1"/>
    <col min="15628" max="15629" width="8.42578125" style="129" customWidth="1"/>
    <col min="15630" max="15630" width="8.5703125" style="129" customWidth="1"/>
    <col min="15631" max="15631" width="8.28515625" style="129" customWidth="1"/>
    <col min="15632" max="15632" width="8.5703125" style="129" customWidth="1"/>
    <col min="15633" max="15633" width="8.7109375" style="129" customWidth="1"/>
    <col min="15634" max="15634" width="1.140625" style="129" customWidth="1"/>
    <col min="15635" max="15636" width="8.28515625" style="129" customWidth="1"/>
    <col min="15637" max="15637" width="6.5703125" style="129" customWidth="1"/>
    <col min="15638" max="15638" width="2.28515625" style="129" customWidth="1"/>
    <col min="15639" max="15639" width="6.7109375" style="129" customWidth="1"/>
    <col min="15640" max="15640" width="1.85546875" style="129" customWidth="1"/>
    <col min="15641" max="15641" width="1.7109375" style="129" customWidth="1"/>
    <col min="15642" max="15642" width="3.28515625" style="129" customWidth="1"/>
    <col min="15643" max="15643" width="1.28515625" style="129" customWidth="1"/>
    <col min="15644" max="15644" width="3" style="129" customWidth="1"/>
    <col min="15645" max="15645" width="1.5703125" style="129" customWidth="1"/>
    <col min="15646" max="15872" width="6.85546875" style="129" customWidth="1"/>
    <col min="15873" max="15873" width="2.28515625" style="129" customWidth="1"/>
    <col min="15874" max="15874" width="3.42578125" style="129" customWidth="1"/>
    <col min="15875" max="15875" width="4.5703125" style="129" customWidth="1"/>
    <col min="15876" max="15876" width="1.140625" style="129" customWidth="1"/>
    <col min="15877" max="15878" width="1.7109375" style="129" customWidth="1"/>
    <col min="15879" max="15879" width="6.85546875" style="129" customWidth="1"/>
    <col min="15880" max="15880" width="8.85546875" style="129" customWidth="1"/>
    <col min="15881" max="15881" width="1.85546875" style="129" customWidth="1"/>
    <col min="15882" max="15882" width="8.7109375" style="129" customWidth="1"/>
    <col min="15883" max="15883" width="8.28515625" style="129" customWidth="1"/>
    <col min="15884" max="15885" width="8.42578125" style="129" customWidth="1"/>
    <col min="15886" max="15886" width="8.5703125" style="129" customWidth="1"/>
    <col min="15887" max="15887" width="8.28515625" style="129" customWidth="1"/>
    <col min="15888" max="15888" width="8.5703125" style="129" customWidth="1"/>
    <col min="15889" max="15889" width="8.7109375" style="129" customWidth="1"/>
    <col min="15890" max="15890" width="1.140625" style="129" customWidth="1"/>
    <col min="15891" max="15892" width="8.28515625" style="129" customWidth="1"/>
    <col min="15893" max="15893" width="6.5703125" style="129" customWidth="1"/>
    <col min="15894" max="15894" width="2.28515625" style="129" customWidth="1"/>
    <col min="15895" max="15895" width="6.7109375" style="129" customWidth="1"/>
    <col min="15896" max="15896" width="1.85546875" style="129" customWidth="1"/>
    <col min="15897" max="15897" width="1.7109375" style="129" customWidth="1"/>
    <col min="15898" max="15898" width="3.28515625" style="129" customWidth="1"/>
    <col min="15899" max="15899" width="1.28515625" style="129" customWidth="1"/>
    <col min="15900" max="15900" width="3" style="129" customWidth="1"/>
    <col min="15901" max="15901" width="1.5703125" style="129" customWidth="1"/>
    <col min="15902" max="16128" width="6.85546875" style="129" customWidth="1"/>
    <col min="16129" max="16129" width="2.28515625" style="129" customWidth="1"/>
    <col min="16130" max="16130" width="3.42578125" style="129" customWidth="1"/>
    <col min="16131" max="16131" width="4.5703125" style="129" customWidth="1"/>
    <col min="16132" max="16132" width="1.140625" style="129" customWidth="1"/>
    <col min="16133" max="16134" width="1.7109375" style="129" customWidth="1"/>
    <col min="16135" max="16135" width="6.85546875" style="129" customWidth="1"/>
    <col min="16136" max="16136" width="8.85546875" style="129" customWidth="1"/>
    <col min="16137" max="16137" width="1.85546875" style="129" customWidth="1"/>
    <col min="16138" max="16138" width="8.7109375" style="129" customWidth="1"/>
    <col min="16139" max="16139" width="8.28515625" style="129" customWidth="1"/>
    <col min="16140" max="16141" width="8.42578125" style="129" customWidth="1"/>
    <col min="16142" max="16142" width="8.5703125" style="129" customWidth="1"/>
    <col min="16143" max="16143" width="8.28515625" style="129" customWidth="1"/>
    <col min="16144" max="16144" width="8.5703125" style="129" customWidth="1"/>
    <col min="16145" max="16145" width="8.7109375" style="129" customWidth="1"/>
    <col min="16146" max="16146" width="1.140625" style="129" customWidth="1"/>
    <col min="16147" max="16148" width="8.28515625" style="129" customWidth="1"/>
    <col min="16149" max="16149" width="6.5703125" style="129" customWidth="1"/>
    <col min="16150" max="16150" width="2.28515625" style="129" customWidth="1"/>
    <col min="16151" max="16151" width="6.7109375" style="129" customWidth="1"/>
    <col min="16152" max="16152" width="1.85546875" style="129" customWidth="1"/>
    <col min="16153" max="16153" width="1.7109375" style="129" customWidth="1"/>
    <col min="16154" max="16154" width="3.28515625" style="129" customWidth="1"/>
    <col min="16155" max="16155" width="1.28515625" style="129" customWidth="1"/>
    <col min="16156" max="16156" width="3" style="129" customWidth="1"/>
    <col min="16157" max="16157" width="1.5703125" style="129" customWidth="1"/>
    <col min="16158" max="16384" width="6.85546875" style="129" customWidth="1"/>
  </cols>
  <sheetData>
    <row r="1" spans="2:29" ht="6" customHeight="1" x14ac:dyDescent="0.25"/>
    <row r="2" spans="2:29" ht="13.5" customHeight="1" x14ac:dyDescent="0.25">
      <c r="B2" s="251" t="s">
        <v>244</v>
      </c>
      <c r="C2" s="251"/>
      <c r="D2" s="251"/>
      <c r="E2" s="251"/>
      <c r="F2" s="251"/>
      <c r="G2" s="251"/>
      <c r="H2" s="251"/>
      <c r="I2" s="251"/>
      <c r="J2" s="251"/>
      <c r="K2" s="251"/>
      <c r="L2" s="251"/>
      <c r="M2" s="251"/>
      <c r="N2" s="251"/>
      <c r="O2" s="251"/>
      <c r="P2" s="251"/>
      <c r="Q2" s="251"/>
      <c r="R2" s="251"/>
      <c r="S2" s="251"/>
      <c r="T2" s="251"/>
      <c r="U2" s="251"/>
    </row>
    <row r="3" spans="2:29" ht="6.75" customHeight="1" x14ac:dyDescent="0.25">
      <c r="B3" s="251" t="s">
        <v>273</v>
      </c>
      <c r="C3" s="251"/>
      <c r="D3" s="251"/>
      <c r="E3" s="251"/>
      <c r="F3" s="251"/>
      <c r="G3" s="251"/>
      <c r="H3" s="251"/>
      <c r="I3" s="251"/>
      <c r="J3" s="251"/>
      <c r="K3" s="251"/>
      <c r="L3" s="251"/>
      <c r="M3" s="251"/>
      <c r="N3" s="251"/>
      <c r="O3" s="251"/>
      <c r="P3" s="251"/>
      <c r="Q3" s="251"/>
      <c r="R3" s="251"/>
      <c r="S3" s="251"/>
      <c r="T3" s="251"/>
      <c r="U3" s="251"/>
    </row>
    <row r="4" spans="2:29" ht="6.75" customHeight="1" x14ac:dyDescent="0.25">
      <c r="B4" s="251"/>
      <c r="C4" s="251"/>
      <c r="D4" s="251"/>
      <c r="E4" s="251"/>
      <c r="F4" s="251"/>
      <c r="G4" s="251"/>
      <c r="H4" s="251"/>
      <c r="I4" s="251"/>
      <c r="J4" s="251"/>
      <c r="K4" s="251"/>
      <c r="L4" s="251"/>
      <c r="M4" s="251"/>
      <c r="N4" s="251"/>
      <c r="O4" s="251"/>
      <c r="P4" s="251"/>
      <c r="Q4" s="251"/>
      <c r="R4" s="251"/>
      <c r="S4" s="251"/>
      <c r="T4" s="251"/>
      <c r="U4" s="251"/>
      <c r="V4" s="246" t="s">
        <v>274</v>
      </c>
      <c r="W4" s="246"/>
      <c r="X4" s="247">
        <v>1</v>
      </c>
      <c r="Y4" s="247"/>
      <c r="Z4" s="246" t="s">
        <v>246</v>
      </c>
      <c r="AA4" s="247">
        <v>3</v>
      </c>
      <c r="AB4" s="247"/>
    </row>
    <row r="5" spans="2:29" ht="6.75" customHeight="1" x14ac:dyDescent="0.25">
      <c r="B5" s="251" t="s">
        <v>275</v>
      </c>
      <c r="C5" s="251"/>
      <c r="D5" s="251"/>
      <c r="E5" s="251"/>
      <c r="F5" s="251"/>
      <c r="G5" s="251"/>
      <c r="H5" s="251"/>
      <c r="I5" s="251"/>
      <c r="J5" s="251"/>
      <c r="K5" s="251"/>
      <c r="L5" s="251"/>
      <c r="M5" s="251"/>
      <c r="N5" s="251"/>
      <c r="O5" s="251"/>
      <c r="P5" s="251"/>
      <c r="Q5" s="251"/>
      <c r="R5" s="251"/>
      <c r="S5" s="251"/>
      <c r="T5" s="251"/>
      <c r="U5" s="251"/>
      <c r="V5" s="246"/>
      <c r="W5" s="246"/>
      <c r="X5" s="247"/>
      <c r="Y5" s="247"/>
      <c r="Z5" s="246"/>
      <c r="AA5" s="247"/>
      <c r="AB5" s="247"/>
    </row>
    <row r="6" spans="2:29" ht="6.75" customHeight="1" x14ac:dyDescent="0.25">
      <c r="B6" s="251"/>
      <c r="C6" s="251"/>
      <c r="D6" s="251"/>
      <c r="E6" s="251"/>
      <c r="F6" s="251"/>
      <c r="G6" s="251"/>
      <c r="H6" s="251"/>
      <c r="I6" s="251"/>
      <c r="J6" s="251"/>
      <c r="K6" s="251"/>
      <c r="L6" s="251"/>
      <c r="M6" s="251"/>
      <c r="N6" s="251"/>
      <c r="O6" s="251"/>
      <c r="P6" s="251"/>
      <c r="Q6" s="251"/>
      <c r="R6" s="251"/>
      <c r="S6" s="251"/>
      <c r="T6" s="251"/>
      <c r="U6" s="251"/>
      <c r="V6" s="246" t="s">
        <v>248</v>
      </c>
      <c r="W6" s="246"/>
      <c r="X6" s="252">
        <v>44964</v>
      </c>
      <c r="Y6" s="252"/>
      <c r="Z6" s="252"/>
      <c r="AA6" s="252"/>
      <c r="AB6" s="252"/>
    </row>
    <row r="7" spans="2:29" ht="6.75" customHeight="1" x14ac:dyDescent="0.25">
      <c r="B7" s="245" t="s">
        <v>251</v>
      </c>
      <c r="C7" s="245"/>
      <c r="D7" s="245"/>
      <c r="E7" s="245"/>
      <c r="F7" s="245"/>
      <c r="G7" s="245"/>
      <c r="H7" s="245"/>
      <c r="I7" s="245"/>
      <c r="J7" s="245"/>
      <c r="K7" s="245"/>
      <c r="L7" s="245"/>
      <c r="M7" s="245"/>
      <c r="N7" s="245"/>
      <c r="O7" s="245"/>
      <c r="P7" s="245"/>
      <c r="Q7" s="245"/>
      <c r="R7" s="245"/>
      <c r="S7" s="245"/>
      <c r="T7" s="245"/>
      <c r="U7" s="245"/>
      <c r="V7" s="246"/>
      <c r="W7" s="246"/>
      <c r="X7" s="252"/>
      <c r="Y7" s="252"/>
      <c r="Z7" s="252"/>
      <c r="AA7" s="252"/>
      <c r="AB7" s="252"/>
    </row>
    <row r="8" spans="2:29" ht="6.75" customHeight="1" x14ac:dyDescent="0.25">
      <c r="B8" s="245"/>
      <c r="C8" s="245"/>
      <c r="D8" s="245"/>
      <c r="E8" s="245"/>
      <c r="F8" s="245"/>
      <c r="G8" s="245"/>
      <c r="H8" s="245"/>
      <c r="I8" s="245"/>
      <c r="J8" s="245"/>
      <c r="K8" s="245"/>
      <c r="L8" s="245"/>
      <c r="M8" s="245"/>
      <c r="N8" s="245"/>
      <c r="O8" s="245"/>
      <c r="P8" s="245"/>
      <c r="Q8" s="245"/>
      <c r="R8" s="245"/>
      <c r="S8" s="245"/>
      <c r="T8" s="245"/>
      <c r="U8" s="245"/>
      <c r="V8" s="246" t="s">
        <v>250</v>
      </c>
      <c r="W8" s="246"/>
      <c r="X8" s="249">
        <v>0.46747685185185184</v>
      </c>
      <c r="Y8" s="249"/>
      <c r="Z8" s="249"/>
      <c r="AA8" s="249"/>
      <c r="AB8" s="249"/>
    </row>
    <row r="9" spans="2:29" ht="6.75" customHeight="1" x14ac:dyDescent="0.25">
      <c r="B9" s="245" t="s">
        <v>276</v>
      </c>
      <c r="C9" s="245"/>
      <c r="D9" s="245"/>
      <c r="E9" s="245"/>
      <c r="F9" s="245"/>
      <c r="G9" s="245"/>
      <c r="H9" s="245"/>
      <c r="I9" s="245"/>
      <c r="J9" s="245"/>
      <c r="K9" s="245"/>
      <c r="L9" s="245"/>
      <c r="M9" s="245"/>
      <c r="N9" s="245"/>
      <c r="O9" s="245"/>
      <c r="P9" s="245"/>
      <c r="Q9" s="245"/>
      <c r="R9" s="245"/>
      <c r="S9" s="245"/>
      <c r="T9" s="245"/>
      <c r="U9" s="245"/>
      <c r="V9" s="246"/>
      <c r="W9" s="246"/>
      <c r="X9" s="249"/>
      <c r="Y9" s="249"/>
      <c r="Z9" s="249"/>
      <c r="AA9" s="249"/>
      <c r="AB9" s="249"/>
    </row>
    <row r="10" spans="2:29" ht="6.75" customHeight="1" x14ac:dyDescent="0.25">
      <c r="B10" s="245"/>
      <c r="C10" s="245"/>
      <c r="D10" s="245"/>
      <c r="E10" s="245"/>
      <c r="F10" s="245"/>
      <c r="G10" s="245"/>
      <c r="H10" s="245"/>
      <c r="I10" s="245"/>
      <c r="J10" s="245"/>
      <c r="K10" s="245"/>
      <c r="L10" s="245"/>
      <c r="M10" s="245"/>
      <c r="N10" s="245"/>
      <c r="O10" s="245"/>
      <c r="P10" s="245"/>
      <c r="Q10" s="245"/>
      <c r="R10" s="245"/>
      <c r="S10" s="245"/>
      <c r="T10" s="245"/>
      <c r="U10" s="245"/>
      <c r="V10" s="246" t="s">
        <v>277</v>
      </c>
      <c r="W10" s="246"/>
      <c r="X10" s="250" t="s">
        <v>278</v>
      </c>
      <c r="Y10" s="250"/>
      <c r="Z10" s="250"/>
      <c r="AA10" s="250"/>
      <c r="AB10" s="250"/>
      <c r="AC10" s="250"/>
    </row>
    <row r="11" spans="2:29" ht="6" customHeight="1" x14ac:dyDescent="0.25">
      <c r="B11" s="245" t="s">
        <v>279</v>
      </c>
      <c r="C11" s="245"/>
      <c r="D11" s="245"/>
      <c r="E11" s="245"/>
      <c r="F11" s="245"/>
      <c r="G11" s="245"/>
      <c r="H11" s="245"/>
      <c r="I11" s="245"/>
      <c r="J11" s="245"/>
      <c r="K11" s="245"/>
      <c r="L11" s="245"/>
      <c r="M11" s="245"/>
      <c r="N11" s="245"/>
      <c r="O11" s="245"/>
      <c r="P11" s="245"/>
      <c r="Q11" s="245"/>
      <c r="R11" s="245"/>
      <c r="S11" s="245"/>
      <c r="T11" s="245"/>
      <c r="U11" s="245"/>
      <c r="V11" s="246"/>
      <c r="W11" s="246"/>
      <c r="X11" s="250"/>
      <c r="Y11" s="250"/>
      <c r="Z11" s="250"/>
      <c r="AA11" s="250"/>
      <c r="AB11" s="250"/>
      <c r="AC11" s="250"/>
    </row>
    <row r="12" spans="2:29" ht="7.5" customHeight="1" x14ac:dyDescent="0.25">
      <c r="B12" s="245"/>
      <c r="C12" s="245"/>
      <c r="D12" s="245"/>
      <c r="E12" s="245"/>
      <c r="F12" s="245"/>
      <c r="G12" s="245"/>
      <c r="H12" s="245"/>
      <c r="I12" s="245"/>
      <c r="J12" s="245"/>
      <c r="K12" s="245"/>
      <c r="L12" s="245"/>
      <c r="M12" s="245"/>
      <c r="N12" s="245"/>
      <c r="O12" s="245"/>
      <c r="P12" s="245"/>
      <c r="Q12" s="245"/>
      <c r="R12" s="245"/>
      <c r="S12" s="245"/>
      <c r="T12" s="245"/>
      <c r="U12" s="245"/>
    </row>
    <row r="13" spans="2:29" ht="10.5" customHeight="1" x14ac:dyDescent="0.25">
      <c r="B13" s="245" t="s">
        <v>853</v>
      </c>
      <c r="C13" s="245"/>
      <c r="D13" s="245"/>
      <c r="E13" s="245"/>
      <c r="F13" s="245"/>
      <c r="G13" s="245"/>
      <c r="H13" s="245"/>
      <c r="I13" s="245"/>
      <c r="J13" s="245"/>
      <c r="K13" s="245"/>
      <c r="L13" s="245"/>
      <c r="M13" s="245"/>
      <c r="N13" s="245"/>
      <c r="O13" s="245"/>
      <c r="P13" s="245"/>
      <c r="Q13" s="245"/>
      <c r="R13" s="245"/>
      <c r="S13" s="245"/>
      <c r="T13" s="245"/>
      <c r="U13" s="245"/>
    </row>
    <row r="14" spans="2:29" ht="15" customHeight="1" x14ac:dyDescent="0.25"/>
    <row r="15" spans="2:29" ht="12" customHeight="1" x14ac:dyDescent="0.25">
      <c r="B15" s="246" t="s">
        <v>255</v>
      </c>
      <c r="C15" s="246"/>
      <c r="D15" s="246"/>
      <c r="E15" s="247">
        <v>2023</v>
      </c>
      <c r="F15" s="247"/>
      <c r="G15" s="247"/>
    </row>
    <row r="16" spans="2:29" ht="16.5" customHeight="1" x14ac:dyDescent="0.25"/>
    <row r="17" spans="2:28" x14ac:dyDescent="0.25">
      <c r="B17" s="248" t="s">
        <v>264</v>
      </c>
      <c r="C17" s="248"/>
      <c r="D17" s="248"/>
      <c r="E17" s="248"/>
      <c r="F17" s="248"/>
      <c r="G17" s="248"/>
      <c r="H17" s="248"/>
      <c r="I17" s="248"/>
      <c r="J17" s="147" t="s">
        <v>243</v>
      </c>
      <c r="K17" s="147" t="s">
        <v>280</v>
      </c>
      <c r="L17" s="147" t="s">
        <v>281</v>
      </c>
      <c r="M17" s="147" t="s">
        <v>282</v>
      </c>
      <c r="N17" s="147" t="s">
        <v>283</v>
      </c>
      <c r="O17" s="147" t="s">
        <v>284</v>
      </c>
      <c r="P17" s="147" t="s">
        <v>285</v>
      </c>
      <c r="Q17" s="147" t="s">
        <v>286</v>
      </c>
      <c r="R17" s="243" t="s">
        <v>287</v>
      </c>
      <c r="S17" s="243"/>
      <c r="T17" s="147" t="s">
        <v>288</v>
      </c>
      <c r="U17" s="243" t="s">
        <v>289</v>
      </c>
      <c r="V17" s="243"/>
      <c r="W17" s="243" t="s">
        <v>166</v>
      </c>
      <c r="X17" s="243"/>
      <c r="Z17" s="243" t="s">
        <v>290</v>
      </c>
      <c r="AA17" s="243"/>
      <c r="AB17" s="243"/>
    </row>
    <row r="18" spans="2:28" ht="14.25" customHeight="1" x14ac:dyDescent="0.25"/>
    <row r="19" spans="2:28" ht="3" customHeight="1" x14ac:dyDescent="0.25"/>
    <row r="20" spans="2:28" ht="10.5" customHeight="1" x14ac:dyDescent="0.25">
      <c r="B20" s="244" t="s">
        <v>291</v>
      </c>
      <c r="C20" s="244"/>
      <c r="D20" s="244"/>
      <c r="E20" s="244"/>
      <c r="F20" s="244"/>
      <c r="G20" s="239" t="s">
        <v>292</v>
      </c>
      <c r="H20" s="239"/>
      <c r="I20" s="239"/>
      <c r="J20" s="239"/>
      <c r="K20" s="239"/>
      <c r="L20" s="239"/>
      <c r="M20" s="239"/>
      <c r="N20" s="239"/>
      <c r="O20" s="239"/>
      <c r="P20" s="239"/>
      <c r="Q20" s="239"/>
      <c r="R20" s="239"/>
      <c r="S20" s="239"/>
      <c r="T20" s="239"/>
      <c r="U20" s="239"/>
      <c r="V20" s="239"/>
      <c r="W20" s="239"/>
      <c r="X20" s="239"/>
      <c r="Y20" s="239"/>
      <c r="Z20" s="239"/>
      <c r="AA20" s="239"/>
    </row>
    <row r="21" spans="2:28" ht="7.5" customHeight="1" x14ac:dyDescent="0.25">
      <c r="B21" s="239" t="s">
        <v>293</v>
      </c>
      <c r="C21" s="239"/>
      <c r="D21" s="240" t="s">
        <v>294</v>
      </c>
      <c r="E21" s="240"/>
      <c r="F21" s="240"/>
      <c r="G21" s="240"/>
      <c r="H21" s="240"/>
      <c r="I21" s="240"/>
      <c r="J21" s="148">
        <v>62221</v>
      </c>
      <c r="K21" s="148">
        <v>0</v>
      </c>
      <c r="L21" s="148">
        <v>0</v>
      </c>
      <c r="M21" s="148">
        <v>0</v>
      </c>
      <c r="N21" s="148">
        <v>0</v>
      </c>
      <c r="O21" s="148">
        <v>0</v>
      </c>
      <c r="P21" s="148">
        <v>0</v>
      </c>
      <c r="Q21" s="148">
        <v>0</v>
      </c>
      <c r="S21" s="148">
        <v>0</v>
      </c>
      <c r="T21" s="148">
        <v>0</v>
      </c>
      <c r="U21" s="241">
        <v>0</v>
      </c>
      <c r="V21" s="241"/>
      <c r="W21" s="241">
        <v>0</v>
      </c>
      <c r="X21" s="241"/>
      <c r="Y21" s="241">
        <v>62221</v>
      </c>
      <c r="Z21" s="241"/>
      <c r="AA21" s="241"/>
      <c r="AB21" s="241"/>
    </row>
    <row r="22" spans="2:28" ht="7.5" customHeight="1" x14ac:dyDescent="0.25">
      <c r="B22" s="239"/>
      <c r="C22" s="239"/>
      <c r="D22" s="240"/>
      <c r="E22" s="240"/>
      <c r="F22" s="240"/>
      <c r="G22" s="240"/>
      <c r="H22" s="240"/>
      <c r="I22" s="240"/>
    </row>
    <row r="23" spans="2:28" ht="8.25" customHeight="1" x14ac:dyDescent="0.25">
      <c r="B23" s="239" t="s">
        <v>295</v>
      </c>
      <c r="C23" s="239"/>
      <c r="D23" s="242" t="s">
        <v>296</v>
      </c>
      <c r="E23" s="242"/>
      <c r="F23" s="242"/>
      <c r="G23" s="242"/>
      <c r="H23" s="242"/>
      <c r="I23" s="242"/>
      <c r="J23" s="148">
        <v>39700</v>
      </c>
      <c r="K23" s="148">
        <v>0</v>
      </c>
      <c r="L23" s="148">
        <v>0</v>
      </c>
      <c r="M23" s="148">
        <v>0</v>
      </c>
      <c r="N23" s="148">
        <v>0</v>
      </c>
      <c r="O23" s="148">
        <v>0</v>
      </c>
      <c r="P23" s="148">
        <v>0</v>
      </c>
      <c r="Q23" s="148">
        <v>0</v>
      </c>
      <c r="S23" s="148">
        <v>0</v>
      </c>
      <c r="T23" s="148">
        <v>0</v>
      </c>
      <c r="U23" s="241">
        <v>0</v>
      </c>
      <c r="V23" s="241"/>
      <c r="W23" s="241">
        <v>0</v>
      </c>
      <c r="X23" s="241"/>
      <c r="Y23" s="241">
        <v>39700</v>
      </c>
      <c r="Z23" s="241"/>
      <c r="AA23" s="241"/>
      <c r="AB23" s="241"/>
    </row>
    <row r="24" spans="2:28" ht="8.25" customHeight="1" x14ac:dyDescent="0.25">
      <c r="D24" s="242"/>
      <c r="E24" s="242"/>
      <c r="F24" s="242"/>
      <c r="G24" s="242"/>
      <c r="H24" s="242"/>
      <c r="I24" s="242"/>
    </row>
    <row r="25" spans="2:28" ht="8.25" customHeight="1" x14ac:dyDescent="0.25">
      <c r="B25" s="239" t="s">
        <v>297</v>
      </c>
      <c r="C25" s="239"/>
      <c r="D25" s="242" t="s">
        <v>298</v>
      </c>
      <c r="E25" s="242"/>
      <c r="F25" s="242"/>
      <c r="G25" s="242"/>
      <c r="H25" s="242"/>
      <c r="I25" s="242"/>
      <c r="J25" s="148">
        <v>2225</v>
      </c>
      <c r="K25" s="148">
        <v>0</v>
      </c>
      <c r="L25" s="148">
        <v>0</v>
      </c>
      <c r="M25" s="148">
        <v>0</v>
      </c>
      <c r="N25" s="148">
        <v>0</v>
      </c>
      <c r="O25" s="148">
        <v>0</v>
      </c>
      <c r="P25" s="148">
        <v>0</v>
      </c>
      <c r="Q25" s="148">
        <v>0</v>
      </c>
      <c r="S25" s="148">
        <v>0</v>
      </c>
      <c r="T25" s="148">
        <v>0</v>
      </c>
      <c r="U25" s="241">
        <v>0</v>
      </c>
      <c r="V25" s="241"/>
      <c r="W25" s="241">
        <v>0</v>
      </c>
      <c r="X25" s="241"/>
      <c r="Y25" s="241">
        <v>2225</v>
      </c>
      <c r="Z25" s="241"/>
      <c r="AA25" s="241"/>
      <c r="AB25" s="241"/>
    </row>
    <row r="26" spans="2:28" ht="8.25" customHeight="1" x14ac:dyDescent="0.25">
      <c r="D26" s="242"/>
      <c r="E26" s="242"/>
      <c r="F26" s="242"/>
      <c r="G26" s="242"/>
      <c r="H26" s="242"/>
      <c r="I26" s="242"/>
    </row>
    <row r="27" spans="2:28" ht="8.25" customHeight="1" x14ac:dyDescent="0.25">
      <c r="B27" s="239" t="s">
        <v>299</v>
      </c>
      <c r="C27" s="239"/>
      <c r="D27" s="242" t="s">
        <v>300</v>
      </c>
      <c r="E27" s="242"/>
      <c r="F27" s="242"/>
      <c r="G27" s="242"/>
      <c r="H27" s="242"/>
      <c r="I27" s="242"/>
      <c r="J27" s="148">
        <v>7500</v>
      </c>
      <c r="K27" s="148">
        <v>0</v>
      </c>
      <c r="L27" s="148">
        <v>0</v>
      </c>
      <c r="M27" s="148">
        <v>0</v>
      </c>
      <c r="N27" s="148">
        <v>0</v>
      </c>
      <c r="O27" s="148">
        <v>0</v>
      </c>
      <c r="P27" s="148">
        <v>0</v>
      </c>
      <c r="Q27" s="148">
        <v>0</v>
      </c>
      <c r="S27" s="148">
        <v>0</v>
      </c>
      <c r="T27" s="148">
        <v>0</v>
      </c>
      <c r="U27" s="241">
        <v>0</v>
      </c>
      <c r="V27" s="241"/>
      <c r="W27" s="241">
        <v>0</v>
      </c>
      <c r="X27" s="241"/>
      <c r="Y27" s="241">
        <v>7500</v>
      </c>
      <c r="Z27" s="241"/>
      <c r="AA27" s="241"/>
      <c r="AB27" s="241"/>
    </row>
    <row r="28" spans="2:28" ht="8.25" customHeight="1" x14ac:dyDescent="0.25">
      <c r="D28" s="242"/>
      <c r="E28" s="242"/>
      <c r="F28" s="242"/>
      <c r="G28" s="242"/>
      <c r="H28" s="242"/>
      <c r="I28" s="242"/>
    </row>
    <row r="29" spans="2:28" ht="8.25" customHeight="1" x14ac:dyDescent="0.25">
      <c r="D29" s="242"/>
      <c r="E29" s="242"/>
      <c r="F29" s="242"/>
      <c r="G29" s="242"/>
      <c r="H29" s="242"/>
      <c r="I29" s="242"/>
    </row>
    <row r="30" spans="2:28" ht="8.25" customHeight="1" x14ac:dyDescent="0.25">
      <c r="B30" s="239" t="s">
        <v>301</v>
      </c>
      <c r="C30" s="239"/>
      <c r="D30" s="242" t="s">
        <v>302</v>
      </c>
      <c r="E30" s="242"/>
      <c r="F30" s="242"/>
      <c r="G30" s="242"/>
      <c r="H30" s="242"/>
      <c r="I30" s="242"/>
      <c r="J30" s="148">
        <v>55134.720000000001</v>
      </c>
      <c r="K30" s="148">
        <v>0</v>
      </c>
      <c r="L30" s="148">
        <v>0</v>
      </c>
      <c r="M30" s="148">
        <v>0</v>
      </c>
      <c r="N30" s="148">
        <v>0</v>
      </c>
      <c r="O30" s="148">
        <v>0</v>
      </c>
      <c r="P30" s="148">
        <v>0</v>
      </c>
      <c r="Q30" s="148">
        <v>0</v>
      </c>
      <c r="S30" s="148">
        <v>0</v>
      </c>
      <c r="T30" s="148">
        <v>0</v>
      </c>
      <c r="U30" s="241">
        <v>0</v>
      </c>
      <c r="V30" s="241"/>
      <c r="W30" s="241">
        <v>0</v>
      </c>
      <c r="X30" s="241"/>
      <c r="Y30" s="241">
        <v>55134.720000000001</v>
      </c>
      <c r="Z30" s="241"/>
      <c r="AA30" s="241"/>
      <c r="AB30" s="241"/>
    </row>
    <row r="31" spans="2:28" ht="8.25" customHeight="1" x14ac:dyDescent="0.25">
      <c r="D31" s="242"/>
      <c r="E31" s="242"/>
      <c r="F31" s="242"/>
      <c r="G31" s="242"/>
      <c r="H31" s="242"/>
      <c r="I31" s="242"/>
    </row>
    <row r="32" spans="2:28" ht="8.25" customHeight="1" x14ac:dyDescent="0.25">
      <c r="B32" s="239" t="s">
        <v>303</v>
      </c>
      <c r="C32" s="239"/>
      <c r="D32" s="242" t="s">
        <v>304</v>
      </c>
      <c r="E32" s="242"/>
      <c r="F32" s="242"/>
      <c r="G32" s="242"/>
      <c r="H32" s="242"/>
      <c r="I32" s="242"/>
      <c r="J32" s="148">
        <v>372703.22</v>
      </c>
      <c r="K32" s="148">
        <v>0</v>
      </c>
      <c r="L32" s="148">
        <v>0</v>
      </c>
      <c r="M32" s="148">
        <v>0</v>
      </c>
      <c r="N32" s="148">
        <v>0</v>
      </c>
      <c r="O32" s="148">
        <v>0</v>
      </c>
      <c r="P32" s="148">
        <v>0</v>
      </c>
      <c r="Q32" s="148">
        <v>0</v>
      </c>
      <c r="S32" s="148">
        <v>0</v>
      </c>
      <c r="T32" s="148">
        <v>0</v>
      </c>
      <c r="U32" s="241">
        <v>0</v>
      </c>
      <c r="V32" s="241"/>
      <c r="W32" s="241">
        <v>0</v>
      </c>
      <c r="X32" s="241"/>
      <c r="Y32" s="241">
        <v>372703.22</v>
      </c>
      <c r="Z32" s="241"/>
      <c r="AA32" s="241"/>
      <c r="AB32" s="241"/>
    </row>
    <row r="33" spans="2:28" ht="8.25" customHeight="1" x14ac:dyDescent="0.25">
      <c r="D33" s="242"/>
      <c r="E33" s="242"/>
      <c r="F33" s="242"/>
      <c r="G33" s="242"/>
      <c r="H33" s="242"/>
      <c r="I33" s="242"/>
    </row>
    <row r="34" spans="2:28" ht="6" customHeight="1" x14ac:dyDescent="0.25">
      <c r="B34" s="239" t="s">
        <v>305</v>
      </c>
      <c r="C34" s="239"/>
      <c r="D34" s="240" t="s">
        <v>306</v>
      </c>
      <c r="E34" s="240"/>
      <c r="F34" s="240"/>
      <c r="G34" s="240"/>
      <c r="H34" s="240"/>
      <c r="I34" s="240"/>
      <c r="J34" s="148">
        <v>81752.899999999994</v>
      </c>
      <c r="K34" s="148">
        <v>0</v>
      </c>
      <c r="L34" s="148">
        <v>0</v>
      </c>
      <c r="M34" s="148">
        <v>0</v>
      </c>
      <c r="N34" s="148">
        <v>0</v>
      </c>
      <c r="O34" s="148">
        <v>0</v>
      </c>
      <c r="P34" s="148">
        <v>0</v>
      </c>
      <c r="Q34" s="148">
        <v>0</v>
      </c>
      <c r="S34" s="148">
        <v>0</v>
      </c>
      <c r="T34" s="148">
        <v>0</v>
      </c>
      <c r="U34" s="241">
        <v>0</v>
      </c>
      <c r="V34" s="241"/>
      <c r="W34" s="241">
        <v>0</v>
      </c>
      <c r="X34" s="241"/>
      <c r="Y34" s="241">
        <v>81752.899999999994</v>
      </c>
      <c r="Z34" s="241"/>
      <c r="AA34" s="241"/>
      <c r="AB34" s="241"/>
    </row>
    <row r="35" spans="2:28" ht="7.5" customHeight="1" x14ac:dyDescent="0.25">
      <c r="B35" s="239"/>
      <c r="C35" s="239"/>
      <c r="D35" s="240"/>
      <c r="E35" s="240"/>
      <c r="F35" s="240"/>
      <c r="G35" s="240"/>
      <c r="H35" s="240"/>
      <c r="I35" s="240"/>
    </row>
    <row r="36" spans="2:28" ht="6" customHeight="1" x14ac:dyDescent="0.25">
      <c r="B36" s="239" t="s">
        <v>307</v>
      </c>
      <c r="C36" s="239"/>
      <c r="D36" s="240" t="s">
        <v>308</v>
      </c>
      <c r="E36" s="240"/>
      <c r="F36" s="240"/>
      <c r="G36" s="240"/>
      <c r="H36" s="240"/>
      <c r="I36" s="240"/>
      <c r="J36" s="148">
        <v>0</v>
      </c>
      <c r="K36" s="148">
        <v>0</v>
      </c>
      <c r="L36" s="148">
        <v>0</v>
      </c>
      <c r="M36" s="148">
        <v>0</v>
      </c>
      <c r="N36" s="148">
        <v>0</v>
      </c>
      <c r="O36" s="148">
        <v>0</v>
      </c>
      <c r="P36" s="148">
        <v>0</v>
      </c>
      <c r="Q36" s="148">
        <v>0</v>
      </c>
      <c r="S36" s="148">
        <v>0</v>
      </c>
      <c r="T36" s="148">
        <v>0</v>
      </c>
      <c r="U36" s="241">
        <v>0</v>
      </c>
      <c r="V36" s="241"/>
      <c r="W36" s="241">
        <v>0</v>
      </c>
      <c r="X36" s="241"/>
      <c r="Y36" s="241">
        <v>0</v>
      </c>
      <c r="Z36" s="241"/>
      <c r="AA36" s="241"/>
      <c r="AB36" s="241"/>
    </row>
    <row r="37" spans="2:28" ht="7.5" customHeight="1" x14ac:dyDescent="0.25">
      <c r="B37" s="239"/>
      <c r="C37" s="239"/>
      <c r="D37" s="240"/>
      <c r="E37" s="240"/>
      <c r="F37" s="240"/>
      <c r="G37" s="240"/>
      <c r="H37" s="240"/>
      <c r="I37" s="240"/>
    </row>
    <row r="38" spans="2:28" ht="6" customHeight="1" x14ac:dyDescent="0.25">
      <c r="B38" s="239" t="s">
        <v>309</v>
      </c>
      <c r="C38" s="239"/>
      <c r="D38" s="240" t="s">
        <v>310</v>
      </c>
      <c r="E38" s="240"/>
      <c r="F38" s="240"/>
      <c r="G38" s="240"/>
      <c r="H38" s="240"/>
      <c r="I38" s="240"/>
      <c r="J38" s="148">
        <v>0</v>
      </c>
      <c r="K38" s="148">
        <v>0</v>
      </c>
      <c r="L38" s="148">
        <v>0</v>
      </c>
      <c r="M38" s="148">
        <v>0</v>
      </c>
      <c r="N38" s="148">
        <v>0</v>
      </c>
      <c r="O38" s="148">
        <v>0</v>
      </c>
      <c r="P38" s="148">
        <v>0</v>
      </c>
      <c r="Q38" s="148">
        <v>0</v>
      </c>
      <c r="S38" s="148">
        <v>0</v>
      </c>
      <c r="T38" s="148">
        <v>0</v>
      </c>
      <c r="U38" s="241">
        <v>0</v>
      </c>
      <c r="V38" s="241"/>
      <c r="W38" s="241">
        <v>0</v>
      </c>
      <c r="X38" s="241"/>
      <c r="Y38" s="241">
        <v>0</v>
      </c>
      <c r="Z38" s="241"/>
      <c r="AA38" s="241"/>
      <c r="AB38" s="241"/>
    </row>
    <row r="39" spans="2:28" ht="7.5" customHeight="1" x14ac:dyDescent="0.25">
      <c r="B39" s="239"/>
      <c r="C39" s="239"/>
      <c r="D39" s="240"/>
      <c r="E39" s="240"/>
      <c r="F39" s="240"/>
      <c r="G39" s="240"/>
      <c r="H39" s="240"/>
      <c r="I39" s="240"/>
    </row>
    <row r="40" spans="2:28" ht="6" customHeight="1" x14ac:dyDescent="0.25">
      <c r="B40" s="239" t="s">
        <v>311</v>
      </c>
      <c r="C40" s="239"/>
      <c r="D40" s="240" t="s">
        <v>312</v>
      </c>
      <c r="E40" s="240"/>
      <c r="F40" s="240"/>
      <c r="G40" s="240"/>
      <c r="H40" s="240"/>
      <c r="I40" s="240"/>
      <c r="J40" s="148">
        <v>27256.87</v>
      </c>
      <c r="K40" s="148">
        <v>0</v>
      </c>
      <c r="L40" s="148">
        <v>0</v>
      </c>
      <c r="M40" s="148">
        <v>0</v>
      </c>
      <c r="N40" s="148">
        <v>0</v>
      </c>
      <c r="O40" s="148">
        <v>0</v>
      </c>
      <c r="P40" s="148">
        <v>0</v>
      </c>
      <c r="Q40" s="148">
        <v>0</v>
      </c>
      <c r="S40" s="148">
        <v>0</v>
      </c>
      <c r="T40" s="148">
        <v>0</v>
      </c>
      <c r="U40" s="241">
        <v>0</v>
      </c>
      <c r="V40" s="241"/>
      <c r="W40" s="241">
        <v>0</v>
      </c>
      <c r="X40" s="241"/>
      <c r="Y40" s="241">
        <v>27256.87</v>
      </c>
      <c r="Z40" s="241"/>
      <c r="AA40" s="241"/>
      <c r="AB40" s="241"/>
    </row>
    <row r="41" spans="2:28" ht="7.5" customHeight="1" x14ac:dyDescent="0.25">
      <c r="B41" s="239"/>
      <c r="C41" s="239"/>
      <c r="D41" s="240"/>
      <c r="E41" s="240"/>
      <c r="F41" s="240"/>
      <c r="G41" s="240"/>
      <c r="H41" s="240"/>
      <c r="I41" s="240"/>
    </row>
    <row r="42" spans="2:28" ht="6" customHeight="1" x14ac:dyDescent="0.25">
      <c r="B42" s="239" t="s">
        <v>313</v>
      </c>
      <c r="C42" s="239"/>
      <c r="D42" s="240" t="s">
        <v>314</v>
      </c>
      <c r="E42" s="240"/>
      <c r="F42" s="240"/>
      <c r="G42" s="240"/>
      <c r="H42" s="240"/>
      <c r="I42" s="240"/>
      <c r="J42" s="148">
        <v>0</v>
      </c>
      <c r="K42" s="148">
        <v>0</v>
      </c>
      <c r="L42" s="148">
        <v>0</v>
      </c>
      <c r="M42" s="148">
        <v>0</v>
      </c>
      <c r="N42" s="148">
        <v>0</v>
      </c>
      <c r="O42" s="148">
        <v>0</v>
      </c>
      <c r="P42" s="148">
        <v>0</v>
      </c>
      <c r="Q42" s="148">
        <v>0</v>
      </c>
      <c r="S42" s="148">
        <v>0</v>
      </c>
      <c r="T42" s="148">
        <v>0</v>
      </c>
      <c r="U42" s="241">
        <v>0</v>
      </c>
      <c r="V42" s="241"/>
      <c r="W42" s="241">
        <v>0</v>
      </c>
      <c r="X42" s="241"/>
      <c r="Y42" s="241">
        <v>0</v>
      </c>
      <c r="Z42" s="241"/>
      <c r="AA42" s="241"/>
      <c r="AB42" s="241"/>
    </row>
    <row r="43" spans="2:28" ht="7.5" customHeight="1" x14ac:dyDescent="0.25">
      <c r="B43" s="239"/>
      <c r="C43" s="239"/>
      <c r="D43" s="240"/>
      <c r="E43" s="240"/>
      <c r="F43" s="240"/>
      <c r="G43" s="240"/>
      <c r="H43" s="240"/>
      <c r="I43" s="240"/>
    </row>
    <row r="44" spans="2:28" ht="6" customHeight="1" x14ac:dyDescent="0.25">
      <c r="B44" s="239" t="s">
        <v>315</v>
      </c>
      <c r="C44" s="239"/>
      <c r="D44" s="240" t="s">
        <v>316</v>
      </c>
      <c r="E44" s="240"/>
      <c r="F44" s="240"/>
      <c r="G44" s="240"/>
      <c r="H44" s="240"/>
      <c r="I44" s="240"/>
      <c r="J44" s="148">
        <v>7547.78</v>
      </c>
      <c r="K44" s="148">
        <v>0</v>
      </c>
      <c r="L44" s="148">
        <v>0</v>
      </c>
      <c r="M44" s="148">
        <v>0</v>
      </c>
      <c r="N44" s="148">
        <v>0</v>
      </c>
      <c r="O44" s="148">
        <v>0</v>
      </c>
      <c r="P44" s="148">
        <v>0</v>
      </c>
      <c r="Q44" s="148">
        <v>0</v>
      </c>
      <c r="S44" s="148">
        <v>0</v>
      </c>
      <c r="T44" s="148">
        <v>0</v>
      </c>
      <c r="U44" s="241">
        <v>0</v>
      </c>
      <c r="V44" s="241"/>
      <c r="W44" s="241">
        <v>0</v>
      </c>
      <c r="X44" s="241"/>
      <c r="Y44" s="241">
        <v>7547.78</v>
      </c>
      <c r="Z44" s="241"/>
      <c r="AA44" s="241"/>
      <c r="AB44" s="241"/>
    </row>
    <row r="45" spans="2:28" ht="7.5" customHeight="1" x14ac:dyDescent="0.25">
      <c r="B45" s="239"/>
      <c r="C45" s="239"/>
      <c r="D45" s="240"/>
      <c r="E45" s="240"/>
      <c r="F45" s="240"/>
      <c r="G45" s="240"/>
      <c r="H45" s="240"/>
      <c r="I45" s="240"/>
    </row>
    <row r="46" spans="2:28" ht="6" customHeight="1" x14ac:dyDescent="0.25">
      <c r="B46" s="239" t="s">
        <v>317</v>
      </c>
      <c r="C46" s="239"/>
      <c r="D46" s="240" t="s">
        <v>318</v>
      </c>
      <c r="E46" s="240"/>
      <c r="F46" s="240"/>
      <c r="G46" s="240"/>
      <c r="H46" s="240"/>
      <c r="I46" s="240"/>
      <c r="J46" s="148">
        <v>0</v>
      </c>
      <c r="K46" s="148">
        <v>0</v>
      </c>
      <c r="L46" s="148">
        <v>0</v>
      </c>
      <c r="M46" s="148">
        <v>0</v>
      </c>
      <c r="N46" s="148">
        <v>0</v>
      </c>
      <c r="O46" s="148">
        <v>0</v>
      </c>
      <c r="P46" s="148">
        <v>0</v>
      </c>
      <c r="Q46" s="148">
        <v>0</v>
      </c>
      <c r="S46" s="148">
        <v>0</v>
      </c>
      <c r="T46" s="148">
        <v>0</v>
      </c>
      <c r="U46" s="241">
        <v>0</v>
      </c>
      <c r="V46" s="241"/>
      <c r="W46" s="241">
        <v>0</v>
      </c>
      <c r="X46" s="241"/>
      <c r="Y46" s="241">
        <v>0</v>
      </c>
      <c r="Z46" s="241"/>
      <c r="AA46" s="241"/>
      <c r="AB46" s="241"/>
    </row>
    <row r="47" spans="2:28" ht="7.5" customHeight="1" x14ac:dyDescent="0.25">
      <c r="B47" s="239"/>
      <c r="C47" s="239"/>
      <c r="D47" s="240"/>
      <c r="E47" s="240"/>
      <c r="F47" s="240"/>
      <c r="G47" s="240"/>
      <c r="H47" s="240"/>
      <c r="I47" s="240"/>
    </row>
    <row r="48" spans="2:28" ht="8.25" customHeight="1" x14ac:dyDescent="0.25">
      <c r="B48" s="239" t="s">
        <v>319</v>
      </c>
      <c r="C48" s="239"/>
      <c r="D48" s="242" t="s">
        <v>320</v>
      </c>
      <c r="E48" s="242"/>
      <c r="F48" s="242"/>
      <c r="G48" s="242"/>
      <c r="H48" s="242"/>
      <c r="I48" s="242"/>
      <c r="J48" s="148">
        <v>0</v>
      </c>
      <c r="K48" s="148">
        <v>0</v>
      </c>
      <c r="L48" s="148">
        <v>0</v>
      </c>
      <c r="M48" s="148">
        <v>0</v>
      </c>
      <c r="N48" s="148">
        <v>0</v>
      </c>
      <c r="O48" s="148">
        <v>0</v>
      </c>
      <c r="P48" s="148">
        <v>0</v>
      </c>
      <c r="Q48" s="148">
        <v>0</v>
      </c>
      <c r="S48" s="148">
        <v>0</v>
      </c>
      <c r="T48" s="148">
        <v>0</v>
      </c>
      <c r="U48" s="241">
        <v>0</v>
      </c>
      <c r="V48" s="241"/>
      <c r="W48" s="241">
        <v>0</v>
      </c>
      <c r="X48" s="241"/>
      <c r="Y48" s="241">
        <v>0</v>
      </c>
      <c r="Z48" s="241"/>
      <c r="AA48" s="241"/>
      <c r="AB48" s="241"/>
    </row>
    <row r="49" spans="2:28" ht="8.25" customHeight="1" x14ac:dyDescent="0.25">
      <c r="D49" s="242"/>
      <c r="E49" s="242"/>
      <c r="F49" s="242"/>
      <c r="G49" s="242"/>
      <c r="H49" s="242"/>
      <c r="I49" s="242"/>
    </row>
    <row r="50" spans="2:28" ht="8.25" customHeight="1" x14ac:dyDescent="0.25">
      <c r="B50" s="239" t="s">
        <v>321</v>
      </c>
      <c r="C50" s="239"/>
      <c r="D50" s="242" t="s">
        <v>322</v>
      </c>
      <c r="E50" s="242"/>
      <c r="F50" s="242"/>
      <c r="G50" s="242"/>
      <c r="H50" s="242"/>
      <c r="I50" s="242"/>
      <c r="J50" s="148">
        <v>141.21</v>
      </c>
      <c r="K50" s="148">
        <v>0</v>
      </c>
      <c r="L50" s="148">
        <v>0</v>
      </c>
      <c r="M50" s="148">
        <v>0</v>
      </c>
      <c r="N50" s="148">
        <v>0</v>
      </c>
      <c r="O50" s="148">
        <v>0</v>
      </c>
      <c r="P50" s="148">
        <v>0</v>
      </c>
      <c r="Q50" s="148">
        <v>0</v>
      </c>
      <c r="S50" s="148">
        <v>0</v>
      </c>
      <c r="T50" s="148">
        <v>0</v>
      </c>
      <c r="U50" s="241">
        <v>0</v>
      </c>
      <c r="V50" s="241"/>
      <c r="W50" s="241">
        <v>0</v>
      </c>
      <c r="X50" s="241"/>
      <c r="Y50" s="241">
        <v>141.21</v>
      </c>
      <c r="Z50" s="241"/>
      <c r="AA50" s="241"/>
      <c r="AB50" s="241"/>
    </row>
    <row r="51" spans="2:28" ht="8.25" customHeight="1" x14ac:dyDescent="0.25">
      <c r="D51" s="242"/>
      <c r="E51" s="242"/>
      <c r="F51" s="242"/>
      <c r="G51" s="242"/>
      <c r="H51" s="242"/>
      <c r="I51" s="242"/>
    </row>
    <row r="52" spans="2:28" ht="6" customHeight="1" x14ac:dyDescent="0.25">
      <c r="B52" s="239" t="s">
        <v>323</v>
      </c>
      <c r="C52" s="239"/>
      <c r="D52" s="240" t="s">
        <v>324</v>
      </c>
      <c r="E52" s="240"/>
      <c r="F52" s="240"/>
      <c r="G52" s="240"/>
      <c r="H52" s="240"/>
      <c r="I52" s="240"/>
      <c r="J52" s="148">
        <v>0</v>
      </c>
      <c r="K52" s="148">
        <v>0</v>
      </c>
      <c r="L52" s="148">
        <v>0</v>
      </c>
      <c r="M52" s="148">
        <v>0</v>
      </c>
      <c r="N52" s="148">
        <v>0</v>
      </c>
      <c r="O52" s="148">
        <v>0</v>
      </c>
      <c r="P52" s="148">
        <v>0</v>
      </c>
      <c r="Q52" s="148">
        <v>0</v>
      </c>
      <c r="S52" s="148">
        <v>0</v>
      </c>
      <c r="T52" s="148">
        <v>0</v>
      </c>
      <c r="U52" s="241">
        <v>0</v>
      </c>
      <c r="V52" s="241"/>
      <c r="W52" s="241">
        <v>0</v>
      </c>
      <c r="X52" s="241"/>
      <c r="Y52" s="241">
        <v>0</v>
      </c>
      <c r="Z52" s="241"/>
      <c r="AA52" s="241"/>
      <c r="AB52" s="241"/>
    </row>
    <row r="53" spans="2:28" ht="7.5" customHeight="1" x14ac:dyDescent="0.25">
      <c r="B53" s="239"/>
      <c r="C53" s="239"/>
      <c r="D53" s="240"/>
      <c r="E53" s="240"/>
      <c r="F53" s="240"/>
      <c r="G53" s="240"/>
      <c r="H53" s="240"/>
      <c r="I53" s="240"/>
    </row>
    <row r="54" spans="2:28" ht="6" customHeight="1" x14ac:dyDescent="0.25">
      <c r="B54" s="239" t="s">
        <v>325</v>
      </c>
      <c r="C54" s="239"/>
      <c r="D54" s="240" t="s">
        <v>326</v>
      </c>
      <c r="E54" s="240"/>
      <c r="F54" s="240"/>
      <c r="G54" s="240"/>
      <c r="H54" s="240"/>
      <c r="I54" s="240"/>
      <c r="J54" s="148">
        <v>0</v>
      </c>
      <c r="K54" s="148">
        <v>0</v>
      </c>
      <c r="L54" s="148">
        <v>0</v>
      </c>
      <c r="M54" s="148">
        <v>0</v>
      </c>
      <c r="N54" s="148">
        <v>0</v>
      </c>
      <c r="O54" s="148">
        <v>0</v>
      </c>
      <c r="P54" s="148">
        <v>0</v>
      </c>
      <c r="Q54" s="148">
        <v>0</v>
      </c>
      <c r="S54" s="148">
        <v>0</v>
      </c>
      <c r="T54" s="148">
        <v>0</v>
      </c>
      <c r="U54" s="241">
        <v>0</v>
      </c>
      <c r="V54" s="241"/>
      <c r="W54" s="241">
        <v>0</v>
      </c>
      <c r="X54" s="241"/>
      <c r="Y54" s="241">
        <v>0</v>
      </c>
      <c r="Z54" s="241"/>
      <c r="AA54" s="241"/>
      <c r="AB54" s="241"/>
    </row>
    <row r="55" spans="2:28" ht="7.5" customHeight="1" x14ac:dyDescent="0.25">
      <c r="B55" s="239"/>
      <c r="C55" s="239"/>
      <c r="D55" s="240"/>
      <c r="E55" s="240"/>
      <c r="F55" s="240"/>
      <c r="G55" s="240"/>
      <c r="H55" s="240"/>
      <c r="I55" s="240"/>
    </row>
    <row r="56" spans="2:28" ht="6" customHeight="1" x14ac:dyDescent="0.25">
      <c r="B56" s="239" t="s">
        <v>327</v>
      </c>
      <c r="C56" s="239"/>
      <c r="D56" s="240" t="s">
        <v>328</v>
      </c>
      <c r="E56" s="240"/>
      <c r="F56" s="240"/>
      <c r="G56" s="240"/>
      <c r="H56" s="240"/>
      <c r="I56" s="240"/>
      <c r="J56" s="148">
        <v>0</v>
      </c>
      <c r="K56" s="148">
        <v>0</v>
      </c>
      <c r="L56" s="148">
        <v>0</v>
      </c>
      <c r="M56" s="148">
        <v>0</v>
      </c>
      <c r="N56" s="148">
        <v>0</v>
      </c>
      <c r="O56" s="148">
        <v>0</v>
      </c>
      <c r="P56" s="148">
        <v>0</v>
      </c>
      <c r="Q56" s="148">
        <v>0</v>
      </c>
      <c r="S56" s="148">
        <v>0</v>
      </c>
      <c r="T56" s="148">
        <v>0</v>
      </c>
      <c r="U56" s="241">
        <v>0</v>
      </c>
      <c r="V56" s="241"/>
      <c r="W56" s="241">
        <v>0</v>
      </c>
      <c r="X56" s="241"/>
      <c r="Y56" s="241">
        <v>0</v>
      </c>
      <c r="Z56" s="241"/>
      <c r="AA56" s="241"/>
      <c r="AB56" s="241"/>
    </row>
    <row r="57" spans="2:28" ht="7.5" customHeight="1" x14ac:dyDescent="0.25">
      <c r="B57" s="239"/>
      <c r="C57" s="239"/>
      <c r="D57" s="240"/>
      <c r="E57" s="240"/>
      <c r="F57" s="240"/>
      <c r="G57" s="240"/>
      <c r="H57" s="240"/>
      <c r="I57" s="240"/>
    </row>
    <row r="58" spans="2:28" ht="6" customHeight="1" x14ac:dyDescent="0.25">
      <c r="B58" s="239" t="s">
        <v>329</v>
      </c>
      <c r="C58" s="239"/>
      <c r="D58" s="240" t="s">
        <v>330</v>
      </c>
      <c r="E58" s="240"/>
      <c r="F58" s="240"/>
      <c r="G58" s="240"/>
      <c r="H58" s="240"/>
      <c r="I58" s="240"/>
      <c r="J58" s="148">
        <v>0</v>
      </c>
      <c r="K58" s="148">
        <v>0</v>
      </c>
      <c r="L58" s="148">
        <v>0</v>
      </c>
      <c r="M58" s="148">
        <v>0</v>
      </c>
      <c r="N58" s="148">
        <v>0</v>
      </c>
      <c r="O58" s="148">
        <v>0</v>
      </c>
      <c r="P58" s="148">
        <v>0</v>
      </c>
      <c r="Q58" s="148">
        <v>0</v>
      </c>
      <c r="S58" s="148">
        <v>0</v>
      </c>
      <c r="T58" s="148">
        <v>0</v>
      </c>
      <c r="U58" s="241">
        <v>0</v>
      </c>
      <c r="V58" s="241"/>
      <c r="W58" s="241">
        <v>0</v>
      </c>
      <c r="X58" s="241"/>
      <c r="Y58" s="241">
        <v>0</v>
      </c>
      <c r="Z58" s="241"/>
      <c r="AA58" s="241"/>
      <c r="AB58" s="241"/>
    </row>
    <row r="59" spans="2:28" ht="7.5" customHeight="1" x14ac:dyDescent="0.25">
      <c r="B59" s="239"/>
      <c r="C59" s="239"/>
      <c r="D59" s="240"/>
      <c r="E59" s="240"/>
      <c r="F59" s="240"/>
      <c r="G59" s="240"/>
      <c r="H59" s="240"/>
      <c r="I59" s="240"/>
    </row>
    <row r="60" spans="2:28" ht="6" customHeight="1" x14ac:dyDescent="0.25">
      <c r="B60" s="239" t="s">
        <v>331</v>
      </c>
      <c r="C60" s="239"/>
      <c r="D60" s="240" t="s">
        <v>332</v>
      </c>
      <c r="E60" s="240"/>
      <c r="F60" s="240"/>
      <c r="G60" s="240"/>
      <c r="H60" s="240"/>
      <c r="I60" s="240"/>
      <c r="J60" s="148">
        <v>0</v>
      </c>
      <c r="K60" s="148">
        <v>0</v>
      </c>
      <c r="L60" s="148">
        <v>0</v>
      </c>
      <c r="M60" s="148">
        <v>0</v>
      </c>
      <c r="N60" s="148">
        <v>0</v>
      </c>
      <c r="O60" s="148">
        <v>0</v>
      </c>
      <c r="P60" s="148">
        <v>0</v>
      </c>
      <c r="Q60" s="148">
        <v>0</v>
      </c>
      <c r="S60" s="148">
        <v>0</v>
      </c>
      <c r="T60" s="148">
        <v>0</v>
      </c>
      <c r="U60" s="241">
        <v>0</v>
      </c>
      <c r="V60" s="241"/>
      <c r="W60" s="241">
        <v>0</v>
      </c>
      <c r="X60" s="241"/>
      <c r="Y60" s="241">
        <v>0</v>
      </c>
      <c r="Z60" s="241"/>
      <c r="AA60" s="241"/>
      <c r="AB60" s="241"/>
    </row>
    <row r="61" spans="2:28" ht="7.5" customHeight="1" x14ac:dyDescent="0.25">
      <c r="B61" s="239"/>
      <c r="C61" s="239"/>
      <c r="D61" s="240"/>
      <c r="E61" s="240"/>
      <c r="F61" s="240"/>
      <c r="G61" s="240"/>
      <c r="H61" s="240"/>
      <c r="I61" s="240"/>
    </row>
    <row r="62" spans="2:28" ht="8.25" customHeight="1" x14ac:dyDescent="0.25">
      <c r="B62" s="239" t="s">
        <v>333</v>
      </c>
      <c r="C62" s="239"/>
      <c r="D62" s="242" t="s">
        <v>334</v>
      </c>
      <c r="E62" s="242"/>
      <c r="F62" s="242"/>
      <c r="G62" s="242"/>
      <c r="H62" s="242"/>
      <c r="I62" s="242"/>
      <c r="J62" s="148">
        <v>0</v>
      </c>
      <c r="K62" s="148">
        <v>0</v>
      </c>
      <c r="L62" s="148">
        <v>0</v>
      </c>
      <c r="M62" s="148">
        <v>0</v>
      </c>
      <c r="N62" s="148">
        <v>0</v>
      </c>
      <c r="O62" s="148">
        <v>0</v>
      </c>
      <c r="P62" s="148">
        <v>0</v>
      </c>
      <c r="Q62" s="148">
        <v>0</v>
      </c>
      <c r="S62" s="148">
        <v>0</v>
      </c>
      <c r="T62" s="148">
        <v>0</v>
      </c>
      <c r="U62" s="241">
        <v>0</v>
      </c>
      <c r="V62" s="241"/>
      <c r="W62" s="241">
        <v>0</v>
      </c>
      <c r="X62" s="241"/>
      <c r="Y62" s="241">
        <v>0</v>
      </c>
      <c r="Z62" s="241"/>
      <c r="AA62" s="241"/>
      <c r="AB62" s="241"/>
    </row>
    <row r="63" spans="2:28" ht="8.25" customHeight="1" x14ac:dyDescent="0.25">
      <c r="D63" s="242"/>
      <c r="E63" s="242"/>
      <c r="F63" s="242"/>
      <c r="G63" s="242"/>
      <c r="H63" s="242"/>
      <c r="I63" s="242"/>
    </row>
    <row r="64" spans="2:28" ht="8.25" customHeight="1" x14ac:dyDescent="0.25">
      <c r="B64" s="239" t="s">
        <v>335</v>
      </c>
      <c r="C64" s="239"/>
      <c r="D64" s="242" t="s">
        <v>336</v>
      </c>
      <c r="E64" s="242"/>
      <c r="F64" s="242"/>
      <c r="G64" s="242"/>
      <c r="H64" s="242"/>
      <c r="I64" s="242"/>
      <c r="J64" s="148">
        <v>0</v>
      </c>
      <c r="K64" s="148">
        <v>0</v>
      </c>
      <c r="L64" s="148">
        <v>0</v>
      </c>
      <c r="M64" s="148">
        <v>0</v>
      </c>
      <c r="N64" s="148">
        <v>0</v>
      </c>
      <c r="O64" s="148">
        <v>0</v>
      </c>
      <c r="P64" s="148">
        <v>0</v>
      </c>
      <c r="Q64" s="148">
        <v>0</v>
      </c>
      <c r="S64" s="148">
        <v>0</v>
      </c>
      <c r="T64" s="148">
        <v>0</v>
      </c>
      <c r="U64" s="241">
        <v>0</v>
      </c>
      <c r="V64" s="241"/>
      <c r="W64" s="241">
        <v>0</v>
      </c>
      <c r="X64" s="241"/>
      <c r="Y64" s="241">
        <v>0</v>
      </c>
      <c r="Z64" s="241"/>
      <c r="AA64" s="241"/>
      <c r="AB64" s="241"/>
    </row>
    <row r="65" spans="2:28" ht="8.25" customHeight="1" x14ac:dyDescent="0.25">
      <c r="D65" s="242"/>
      <c r="E65" s="242"/>
      <c r="F65" s="242"/>
      <c r="G65" s="242"/>
      <c r="H65" s="242"/>
      <c r="I65" s="242"/>
    </row>
    <row r="66" spans="2:28" ht="6" customHeight="1" x14ac:dyDescent="0.25">
      <c r="B66" s="239" t="s">
        <v>337</v>
      </c>
      <c r="C66" s="239"/>
      <c r="D66" s="240" t="s">
        <v>338</v>
      </c>
      <c r="E66" s="240"/>
      <c r="F66" s="240"/>
      <c r="G66" s="240"/>
      <c r="H66" s="240"/>
      <c r="I66" s="240"/>
      <c r="J66" s="148">
        <v>0</v>
      </c>
      <c r="K66" s="148">
        <v>0</v>
      </c>
      <c r="L66" s="148">
        <v>0</v>
      </c>
      <c r="M66" s="148">
        <v>0</v>
      </c>
      <c r="N66" s="148">
        <v>0</v>
      </c>
      <c r="O66" s="148">
        <v>0</v>
      </c>
      <c r="P66" s="148">
        <v>0</v>
      </c>
      <c r="Q66" s="148">
        <v>0</v>
      </c>
      <c r="S66" s="148">
        <v>0</v>
      </c>
      <c r="T66" s="148">
        <v>0</v>
      </c>
      <c r="U66" s="241">
        <v>0</v>
      </c>
      <c r="V66" s="241"/>
      <c r="W66" s="241">
        <v>0</v>
      </c>
      <c r="X66" s="241"/>
      <c r="Y66" s="241">
        <v>0</v>
      </c>
      <c r="Z66" s="241"/>
      <c r="AA66" s="241"/>
      <c r="AB66" s="241"/>
    </row>
    <row r="67" spans="2:28" ht="7.5" customHeight="1" x14ac:dyDescent="0.25">
      <c r="B67" s="239"/>
      <c r="C67" s="239"/>
      <c r="D67" s="240"/>
      <c r="E67" s="240"/>
      <c r="F67" s="240"/>
      <c r="G67" s="240"/>
      <c r="H67" s="240"/>
      <c r="I67" s="240"/>
    </row>
    <row r="68" spans="2:28" ht="8.25" customHeight="1" x14ac:dyDescent="0.25">
      <c r="B68" s="239" t="s">
        <v>339</v>
      </c>
      <c r="C68" s="239"/>
      <c r="D68" s="242" t="s">
        <v>340</v>
      </c>
      <c r="E68" s="242"/>
      <c r="F68" s="242"/>
      <c r="G68" s="242"/>
      <c r="H68" s="242"/>
      <c r="I68" s="242"/>
      <c r="J68" s="148">
        <v>0</v>
      </c>
      <c r="K68" s="148">
        <v>0</v>
      </c>
      <c r="L68" s="148">
        <v>0</v>
      </c>
      <c r="M68" s="148">
        <v>0</v>
      </c>
      <c r="N68" s="148">
        <v>0</v>
      </c>
      <c r="O68" s="148">
        <v>0</v>
      </c>
      <c r="P68" s="148">
        <v>0</v>
      </c>
      <c r="Q68" s="148">
        <v>0</v>
      </c>
      <c r="S68" s="148">
        <v>0</v>
      </c>
      <c r="T68" s="148">
        <v>0</v>
      </c>
      <c r="U68" s="241">
        <v>0</v>
      </c>
      <c r="V68" s="241"/>
      <c r="W68" s="241">
        <v>0</v>
      </c>
      <c r="X68" s="241"/>
      <c r="Y68" s="241">
        <v>0</v>
      </c>
      <c r="Z68" s="241"/>
      <c r="AA68" s="241"/>
      <c r="AB68" s="241"/>
    </row>
    <row r="69" spans="2:28" ht="8.25" customHeight="1" x14ac:dyDescent="0.25">
      <c r="D69" s="242"/>
      <c r="E69" s="242"/>
      <c r="F69" s="242"/>
      <c r="G69" s="242"/>
      <c r="H69" s="242"/>
      <c r="I69" s="242"/>
    </row>
    <row r="70" spans="2:28" ht="8.25" customHeight="1" x14ac:dyDescent="0.25">
      <c r="B70" s="239" t="s">
        <v>341</v>
      </c>
      <c r="C70" s="239"/>
      <c r="D70" s="242" t="s">
        <v>342</v>
      </c>
      <c r="E70" s="242"/>
      <c r="F70" s="242"/>
      <c r="G70" s="242"/>
      <c r="H70" s="242"/>
      <c r="I70" s="242"/>
      <c r="J70" s="148">
        <v>0</v>
      </c>
      <c r="K70" s="148">
        <v>0</v>
      </c>
      <c r="L70" s="148">
        <v>0</v>
      </c>
      <c r="M70" s="148">
        <v>0</v>
      </c>
      <c r="N70" s="148">
        <v>0</v>
      </c>
      <c r="O70" s="148">
        <v>0</v>
      </c>
      <c r="P70" s="148">
        <v>0</v>
      </c>
      <c r="Q70" s="148">
        <v>0</v>
      </c>
      <c r="S70" s="148">
        <v>0</v>
      </c>
      <c r="T70" s="148">
        <v>0</v>
      </c>
      <c r="U70" s="241">
        <v>0</v>
      </c>
      <c r="V70" s="241"/>
      <c r="W70" s="241">
        <v>0</v>
      </c>
      <c r="X70" s="241"/>
      <c r="Y70" s="241">
        <v>0</v>
      </c>
      <c r="Z70" s="241"/>
      <c r="AA70" s="241"/>
      <c r="AB70" s="241"/>
    </row>
    <row r="71" spans="2:28" ht="8.25" customHeight="1" x14ac:dyDescent="0.25">
      <c r="D71" s="242"/>
      <c r="E71" s="242"/>
      <c r="F71" s="242"/>
      <c r="G71" s="242"/>
      <c r="H71" s="242"/>
      <c r="I71" s="242"/>
    </row>
    <row r="72" spans="2:28" ht="8.25" customHeight="1" x14ac:dyDescent="0.25">
      <c r="D72" s="242"/>
      <c r="E72" s="242"/>
      <c r="F72" s="242"/>
      <c r="G72" s="242"/>
      <c r="H72" s="242"/>
      <c r="I72" s="242"/>
    </row>
    <row r="73" spans="2:28" ht="8.25" customHeight="1" x14ac:dyDescent="0.25">
      <c r="B73" s="239" t="s">
        <v>343</v>
      </c>
      <c r="C73" s="239"/>
      <c r="D73" s="242" t="s">
        <v>344</v>
      </c>
      <c r="E73" s="242"/>
      <c r="F73" s="242"/>
      <c r="G73" s="242"/>
      <c r="H73" s="242"/>
      <c r="I73" s="242"/>
      <c r="J73" s="148">
        <v>0</v>
      </c>
      <c r="K73" s="148">
        <v>0</v>
      </c>
      <c r="L73" s="148">
        <v>0</v>
      </c>
      <c r="M73" s="148">
        <v>0</v>
      </c>
      <c r="N73" s="148">
        <v>0</v>
      </c>
      <c r="O73" s="148">
        <v>0</v>
      </c>
      <c r="P73" s="148">
        <v>0</v>
      </c>
      <c r="Q73" s="148">
        <v>0</v>
      </c>
      <c r="S73" s="148">
        <v>0</v>
      </c>
      <c r="T73" s="148">
        <v>0</v>
      </c>
      <c r="U73" s="241">
        <v>0</v>
      </c>
      <c r="V73" s="241"/>
      <c r="W73" s="241">
        <v>0</v>
      </c>
      <c r="X73" s="241"/>
      <c r="Y73" s="241">
        <v>0</v>
      </c>
      <c r="Z73" s="241"/>
      <c r="AA73" s="241"/>
      <c r="AB73" s="241"/>
    </row>
    <row r="74" spans="2:28" ht="8.25" customHeight="1" x14ac:dyDescent="0.25">
      <c r="D74" s="242"/>
      <c r="E74" s="242"/>
      <c r="F74" s="242"/>
      <c r="G74" s="242"/>
      <c r="H74" s="242"/>
      <c r="I74" s="242"/>
    </row>
    <row r="75" spans="2:28" ht="8.25" customHeight="1" x14ac:dyDescent="0.25">
      <c r="B75" s="239" t="s">
        <v>345</v>
      </c>
      <c r="C75" s="239"/>
      <c r="D75" s="242" t="s">
        <v>346</v>
      </c>
      <c r="E75" s="242"/>
      <c r="F75" s="242"/>
      <c r="G75" s="242"/>
      <c r="H75" s="242"/>
      <c r="I75" s="242"/>
      <c r="J75" s="148">
        <v>0</v>
      </c>
      <c r="K75" s="148">
        <v>0</v>
      </c>
      <c r="L75" s="148">
        <v>0</v>
      </c>
      <c r="M75" s="148">
        <v>0</v>
      </c>
      <c r="N75" s="148">
        <v>0</v>
      </c>
      <c r="O75" s="148">
        <v>0</v>
      </c>
      <c r="P75" s="148">
        <v>0</v>
      </c>
      <c r="Q75" s="148">
        <v>0</v>
      </c>
      <c r="S75" s="148">
        <v>0</v>
      </c>
      <c r="T75" s="148">
        <v>0</v>
      </c>
      <c r="U75" s="241">
        <v>0</v>
      </c>
      <c r="V75" s="241"/>
      <c r="W75" s="241">
        <v>0</v>
      </c>
      <c r="X75" s="241"/>
      <c r="Y75" s="241">
        <v>0</v>
      </c>
      <c r="Z75" s="241"/>
      <c r="AA75" s="241"/>
      <c r="AB75" s="241"/>
    </row>
    <row r="76" spans="2:28" ht="8.25" customHeight="1" x14ac:dyDescent="0.25">
      <c r="D76" s="242"/>
      <c r="E76" s="242"/>
      <c r="F76" s="242"/>
      <c r="G76" s="242"/>
      <c r="H76" s="242"/>
      <c r="I76" s="242"/>
    </row>
    <row r="77" spans="2:28" ht="8.25" customHeight="1" x14ac:dyDescent="0.25">
      <c r="B77" s="239" t="s">
        <v>347</v>
      </c>
      <c r="C77" s="239"/>
      <c r="D77" s="242" t="s">
        <v>348</v>
      </c>
      <c r="E77" s="242"/>
      <c r="F77" s="242"/>
      <c r="G77" s="242"/>
      <c r="H77" s="242"/>
      <c r="I77" s="242"/>
      <c r="J77" s="148">
        <v>0</v>
      </c>
      <c r="K77" s="148">
        <v>0</v>
      </c>
      <c r="L77" s="148">
        <v>0</v>
      </c>
      <c r="M77" s="148">
        <v>0</v>
      </c>
      <c r="N77" s="148">
        <v>0</v>
      </c>
      <c r="O77" s="148">
        <v>0</v>
      </c>
      <c r="P77" s="148">
        <v>0</v>
      </c>
      <c r="Q77" s="148">
        <v>0</v>
      </c>
      <c r="S77" s="148">
        <v>0</v>
      </c>
      <c r="T77" s="148">
        <v>0</v>
      </c>
      <c r="U77" s="241">
        <v>0</v>
      </c>
      <c r="V77" s="241"/>
      <c r="W77" s="241">
        <v>0</v>
      </c>
      <c r="X77" s="241"/>
      <c r="Y77" s="241">
        <v>0</v>
      </c>
      <c r="Z77" s="241"/>
      <c r="AA77" s="241"/>
      <c r="AB77" s="241"/>
    </row>
    <row r="78" spans="2:28" ht="8.25" customHeight="1" x14ac:dyDescent="0.25">
      <c r="D78" s="242"/>
      <c r="E78" s="242"/>
      <c r="F78" s="242"/>
      <c r="G78" s="242"/>
      <c r="H78" s="242"/>
      <c r="I78" s="242"/>
    </row>
    <row r="79" spans="2:28" ht="8.25" customHeight="1" x14ac:dyDescent="0.25">
      <c r="B79" s="239" t="s">
        <v>349</v>
      </c>
      <c r="C79" s="239"/>
      <c r="D79" s="242" t="s">
        <v>350</v>
      </c>
      <c r="E79" s="242"/>
      <c r="F79" s="242"/>
      <c r="G79" s="242"/>
      <c r="H79" s="242"/>
      <c r="I79" s="242"/>
      <c r="J79" s="148">
        <v>0</v>
      </c>
      <c r="K79" s="148">
        <v>0</v>
      </c>
      <c r="L79" s="148">
        <v>0</v>
      </c>
      <c r="M79" s="148">
        <v>0</v>
      </c>
      <c r="N79" s="148">
        <v>0</v>
      </c>
      <c r="O79" s="148">
        <v>0</v>
      </c>
      <c r="P79" s="148">
        <v>0</v>
      </c>
      <c r="Q79" s="148">
        <v>0</v>
      </c>
      <c r="S79" s="148">
        <v>0</v>
      </c>
      <c r="T79" s="148">
        <v>0</v>
      </c>
      <c r="U79" s="241">
        <v>0</v>
      </c>
      <c r="V79" s="241"/>
      <c r="W79" s="241">
        <v>0</v>
      </c>
      <c r="X79" s="241"/>
      <c r="Y79" s="241">
        <v>0</v>
      </c>
      <c r="Z79" s="241"/>
      <c r="AA79" s="241"/>
      <c r="AB79" s="241"/>
    </row>
    <row r="80" spans="2:28" ht="8.25" customHeight="1" x14ac:dyDescent="0.25">
      <c r="D80" s="242"/>
      <c r="E80" s="242"/>
      <c r="F80" s="242"/>
      <c r="G80" s="242"/>
      <c r="H80" s="242"/>
      <c r="I80" s="242"/>
    </row>
    <row r="81" spans="2:28" ht="8.25" customHeight="1" x14ac:dyDescent="0.25">
      <c r="B81" s="239" t="s">
        <v>351</v>
      </c>
      <c r="C81" s="239"/>
      <c r="D81" s="242" t="s">
        <v>352</v>
      </c>
      <c r="E81" s="242"/>
      <c r="F81" s="242"/>
      <c r="G81" s="242"/>
      <c r="H81" s="242"/>
      <c r="I81" s="242"/>
      <c r="J81" s="148">
        <v>5650</v>
      </c>
      <c r="K81" s="148">
        <v>0</v>
      </c>
      <c r="L81" s="148">
        <v>0</v>
      </c>
      <c r="M81" s="148">
        <v>0</v>
      </c>
      <c r="N81" s="148">
        <v>0</v>
      </c>
      <c r="O81" s="148">
        <v>0</v>
      </c>
      <c r="P81" s="148">
        <v>0</v>
      </c>
      <c r="Q81" s="148">
        <v>0</v>
      </c>
      <c r="S81" s="148">
        <v>0</v>
      </c>
      <c r="T81" s="148">
        <v>0</v>
      </c>
      <c r="U81" s="241">
        <v>0</v>
      </c>
      <c r="V81" s="241"/>
      <c r="W81" s="241">
        <v>0</v>
      </c>
      <c r="X81" s="241"/>
      <c r="Y81" s="241">
        <v>5650</v>
      </c>
      <c r="Z81" s="241"/>
      <c r="AA81" s="241"/>
      <c r="AB81" s="241"/>
    </row>
    <row r="82" spans="2:28" ht="8.25" customHeight="1" x14ac:dyDescent="0.25">
      <c r="D82" s="242"/>
      <c r="E82" s="242"/>
      <c r="F82" s="242"/>
      <c r="G82" s="242"/>
      <c r="H82" s="242"/>
      <c r="I82" s="242"/>
    </row>
    <row r="83" spans="2:28" ht="8.25" customHeight="1" x14ac:dyDescent="0.25">
      <c r="B83" s="239" t="s">
        <v>353</v>
      </c>
      <c r="C83" s="239"/>
      <c r="D83" s="242" t="s">
        <v>354</v>
      </c>
      <c r="E83" s="242"/>
      <c r="F83" s="242"/>
      <c r="G83" s="242"/>
      <c r="H83" s="242"/>
      <c r="I83" s="242"/>
      <c r="J83" s="148">
        <v>0</v>
      </c>
      <c r="K83" s="148">
        <v>0</v>
      </c>
      <c r="L83" s="148">
        <v>0</v>
      </c>
      <c r="M83" s="148">
        <v>0</v>
      </c>
      <c r="N83" s="148">
        <v>0</v>
      </c>
      <c r="O83" s="148">
        <v>0</v>
      </c>
      <c r="P83" s="148">
        <v>0</v>
      </c>
      <c r="Q83" s="148">
        <v>0</v>
      </c>
      <c r="S83" s="148">
        <v>0</v>
      </c>
      <c r="T83" s="148">
        <v>0</v>
      </c>
      <c r="U83" s="241">
        <v>0</v>
      </c>
      <c r="V83" s="241"/>
      <c r="W83" s="241">
        <v>0</v>
      </c>
      <c r="X83" s="241"/>
      <c r="Y83" s="241">
        <v>0</v>
      </c>
      <c r="Z83" s="241"/>
      <c r="AA83" s="241"/>
      <c r="AB83" s="241"/>
    </row>
    <row r="84" spans="2:28" ht="8.25" customHeight="1" x14ac:dyDescent="0.25">
      <c r="D84" s="242"/>
      <c r="E84" s="242"/>
      <c r="F84" s="242"/>
      <c r="G84" s="242"/>
      <c r="H84" s="242"/>
      <c r="I84" s="242"/>
    </row>
    <row r="85" spans="2:28" ht="6" customHeight="1" x14ac:dyDescent="0.25">
      <c r="B85" s="239" t="s">
        <v>355</v>
      </c>
      <c r="C85" s="239"/>
      <c r="D85" s="240" t="s">
        <v>356</v>
      </c>
      <c r="E85" s="240"/>
      <c r="F85" s="240"/>
      <c r="G85" s="240"/>
      <c r="H85" s="240"/>
      <c r="I85" s="240"/>
      <c r="J85" s="148">
        <v>0</v>
      </c>
      <c r="K85" s="148">
        <v>0</v>
      </c>
      <c r="L85" s="148">
        <v>0</v>
      </c>
      <c r="M85" s="148">
        <v>0</v>
      </c>
      <c r="N85" s="148">
        <v>0</v>
      </c>
      <c r="O85" s="148">
        <v>0</v>
      </c>
      <c r="P85" s="148">
        <v>0</v>
      </c>
      <c r="Q85" s="148">
        <v>0</v>
      </c>
      <c r="S85" s="148">
        <v>0</v>
      </c>
      <c r="T85" s="148">
        <v>0</v>
      </c>
      <c r="U85" s="241">
        <v>0</v>
      </c>
      <c r="V85" s="241"/>
      <c r="W85" s="241">
        <v>0</v>
      </c>
      <c r="X85" s="241"/>
      <c r="Y85" s="241">
        <v>0</v>
      </c>
      <c r="Z85" s="241"/>
      <c r="AA85" s="241"/>
      <c r="AB85" s="241"/>
    </row>
    <row r="86" spans="2:28" ht="7.5" customHeight="1" x14ac:dyDescent="0.25">
      <c r="B86" s="239"/>
      <c r="C86" s="239"/>
      <c r="D86" s="240"/>
      <c r="E86" s="240"/>
      <c r="F86" s="240"/>
      <c r="G86" s="240"/>
      <c r="H86" s="240"/>
      <c r="I86" s="240"/>
    </row>
    <row r="87" spans="2:28" ht="6" customHeight="1" x14ac:dyDescent="0.25">
      <c r="B87" s="239" t="s">
        <v>357</v>
      </c>
      <c r="C87" s="239"/>
      <c r="D87" s="240" t="s">
        <v>358</v>
      </c>
      <c r="E87" s="240"/>
      <c r="F87" s="240"/>
      <c r="G87" s="240"/>
      <c r="H87" s="240"/>
      <c r="I87" s="240"/>
      <c r="J87" s="148">
        <v>0</v>
      </c>
      <c r="K87" s="148">
        <v>0</v>
      </c>
      <c r="L87" s="148">
        <v>0</v>
      </c>
      <c r="M87" s="148">
        <v>0</v>
      </c>
      <c r="N87" s="148">
        <v>0</v>
      </c>
      <c r="O87" s="148">
        <v>0</v>
      </c>
      <c r="P87" s="148">
        <v>0</v>
      </c>
      <c r="Q87" s="148">
        <v>0</v>
      </c>
      <c r="S87" s="148">
        <v>0</v>
      </c>
      <c r="T87" s="148">
        <v>0</v>
      </c>
      <c r="U87" s="241">
        <v>0</v>
      </c>
      <c r="V87" s="241"/>
      <c r="W87" s="241">
        <v>0</v>
      </c>
      <c r="X87" s="241"/>
      <c r="Y87" s="241">
        <v>0</v>
      </c>
      <c r="Z87" s="241"/>
      <c r="AA87" s="241"/>
      <c r="AB87" s="241"/>
    </row>
    <row r="88" spans="2:28" ht="7.5" customHeight="1" x14ac:dyDescent="0.25">
      <c r="B88" s="239"/>
      <c r="C88" s="239"/>
      <c r="D88" s="240"/>
      <c r="E88" s="240"/>
      <c r="F88" s="240"/>
      <c r="G88" s="240"/>
      <c r="H88" s="240"/>
      <c r="I88" s="240"/>
    </row>
    <row r="89" spans="2:28" ht="8.25" customHeight="1" x14ac:dyDescent="0.25">
      <c r="B89" s="239" t="s">
        <v>359</v>
      </c>
      <c r="C89" s="239"/>
      <c r="D89" s="242" t="s">
        <v>360</v>
      </c>
      <c r="E89" s="242"/>
      <c r="F89" s="242"/>
      <c r="G89" s="242"/>
      <c r="H89" s="242"/>
      <c r="I89" s="242"/>
      <c r="J89" s="148">
        <v>0</v>
      </c>
      <c r="K89" s="148">
        <v>0</v>
      </c>
      <c r="L89" s="148">
        <v>0</v>
      </c>
      <c r="M89" s="148">
        <v>0</v>
      </c>
      <c r="N89" s="148">
        <v>0</v>
      </c>
      <c r="O89" s="148">
        <v>0</v>
      </c>
      <c r="P89" s="148">
        <v>0</v>
      </c>
      <c r="Q89" s="148">
        <v>0</v>
      </c>
      <c r="S89" s="148">
        <v>0</v>
      </c>
      <c r="T89" s="148">
        <v>0</v>
      </c>
      <c r="U89" s="241">
        <v>0</v>
      </c>
      <c r="V89" s="241"/>
      <c r="W89" s="241">
        <v>0</v>
      </c>
      <c r="X89" s="241"/>
      <c r="Y89" s="241">
        <v>0</v>
      </c>
      <c r="Z89" s="241"/>
      <c r="AA89" s="241"/>
      <c r="AB89" s="241"/>
    </row>
    <row r="90" spans="2:28" ht="8.25" customHeight="1" x14ac:dyDescent="0.25">
      <c r="D90" s="242"/>
      <c r="E90" s="242"/>
      <c r="F90" s="242"/>
      <c r="G90" s="242"/>
      <c r="H90" s="242"/>
      <c r="I90" s="242"/>
    </row>
    <row r="91" spans="2:28" ht="8.25" customHeight="1" x14ac:dyDescent="0.25">
      <c r="B91" s="239" t="s">
        <v>361</v>
      </c>
      <c r="C91" s="239"/>
      <c r="D91" s="242" t="s">
        <v>362</v>
      </c>
      <c r="E91" s="242"/>
      <c r="F91" s="242"/>
      <c r="G91" s="242"/>
      <c r="H91" s="242"/>
      <c r="I91" s="242"/>
      <c r="J91" s="148">
        <v>0</v>
      </c>
      <c r="K91" s="148">
        <v>0</v>
      </c>
      <c r="L91" s="148">
        <v>0</v>
      </c>
      <c r="M91" s="148">
        <v>0</v>
      </c>
      <c r="N91" s="148">
        <v>0</v>
      </c>
      <c r="O91" s="148">
        <v>0</v>
      </c>
      <c r="P91" s="148">
        <v>0</v>
      </c>
      <c r="Q91" s="148">
        <v>0</v>
      </c>
      <c r="S91" s="148">
        <v>0</v>
      </c>
      <c r="T91" s="148">
        <v>0</v>
      </c>
      <c r="U91" s="241">
        <v>0</v>
      </c>
      <c r="V91" s="241"/>
      <c r="W91" s="241">
        <v>0</v>
      </c>
      <c r="X91" s="241"/>
      <c r="Y91" s="241">
        <v>0</v>
      </c>
      <c r="Z91" s="241"/>
      <c r="AA91" s="241"/>
      <c r="AB91" s="241"/>
    </row>
    <row r="92" spans="2:28" ht="8.25" customHeight="1" x14ac:dyDescent="0.25">
      <c r="D92" s="242"/>
      <c r="E92" s="242"/>
      <c r="F92" s="242"/>
      <c r="G92" s="242"/>
      <c r="H92" s="242"/>
      <c r="I92" s="242"/>
    </row>
    <row r="93" spans="2:28" ht="6" customHeight="1" x14ac:dyDescent="0.25">
      <c r="B93" s="239" t="s">
        <v>363</v>
      </c>
      <c r="C93" s="239"/>
      <c r="D93" s="240" t="s">
        <v>364</v>
      </c>
      <c r="E93" s="240"/>
      <c r="F93" s="240"/>
      <c r="G93" s="240"/>
      <c r="H93" s="240"/>
      <c r="I93" s="240"/>
      <c r="J93" s="148">
        <v>0</v>
      </c>
      <c r="K93" s="148">
        <v>0</v>
      </c>
      <c r="L93" s="148">
        <v>0</v>
      </c>
      <c r="M93" s="148">
        <v>0</v>
      </c>
      <c r="N93" s="148">
        <v>0</v>
      </c>
      <c r="O93" s="148">
        <v>0</v>
      </c>
      <c r="P93" s="148">
        <v>0</v>
      </c>
      <c r="Q93" s="148">
        <v>0</v>
      </c>
      <c r="S93" s="148">
        <v>0</v>
      </c>
      <c r="T93" s="148">
        <v>0</v>
      </c>
      <c r="U93" s="241">
        <v>0</v>
      </c>
      <c r="V93" s="241"/>
      <c r="W93" s="241">
        <v>0</v>
      </c>
      <c r="X93" s="241"/>
      <c r="Y93" s="241">
        <v>0</v>
      </c>
      <c r="Z93" s="241"/>
      <c r="AA93" s="241"/>
      <c r="AB93" s="241"/>
    </row>
    <row r="94" spans="2:28" ht="7.5" customHeight="1" x14ac:dyDescent="0.25">
      <c r="B94" s="239"/>
      <c r="C94" s="239"/>
      <c r="D94" s="240"/>
      <c r="E94" s="240"/>
      <c r="F94" s="240"/>
      <c r="G94" s="240"/>
      <c r="H94" s="240"/>
      <c r="I94" s="240"/>
    </row>
    <row r="95" spans="2:28" ht="8.25" customHeight="1" x14ac:dyDescent="0.25">
      <c r="B95" s="239" t="s">
        <v>365</v>
      </c>
      <c r="C95" s="239"/>
      <c r="D95" s="242" t="s">
        <v>366</v>
      </c>
      <c r="E95" s="242"/>
      <c r="F95" s="242"/>
      <c r="G95" s="242"/>
      <c r="H95" s="242"/>
      <c r="I95" s="242"/>
      <c r="J95" s="148">
        <v>480</v>
      </c>
      <c r="K95" s="148">
        <v>0</v>
      </c>
      <c r="L95" s="148">
        <v>0</v>
      </c>
      <c r="M95" s="148">
        <v>0</v>
      </c>
      <c r="N95" s="148">
        <v>0</v>
      </c>
      <c r="O95" s="148">
        <v>0</v>
      </c>
      <c r="P95" s="148">
        <v>0</v>
      </c>
      <c r="Q95" s="148">
        <v>0</v>
      </c>
      <c r="S95" s="148">
        <v>0</v>
      </c>
      <c r="T95" s="148">
        <v>0</v>
      </c>
      <c r="U95" s="241">
        <v>0</v>
      </c>
      <c r="V95" s="241"/>
      <c r="W95" s="241">
        <v>0</v>
      </c>
      <c r="X95" s="241"/>
      <c r="Y95" s="241">
        <v>480</v>
      </c>
      <c r="Z95" s="241"/>
      <c r="AA95" s="241"/>
      <c r="AB95" s="241"/>
    </row>
    <row r="96" spans="2:28" ht="8.25" customHeight="1" x14ac:dyDescent="0.25">
      <c r="D96" s="242"/>
      <c r="E96" s="242"/>
      <c r="F96" s="242"/>
      <c r="G96" s="242"/>
      <c r="H96" s="242"/>
      <c r="I96" s="242"/>
    </row>
    <row r="97" spans="2:28" ht="6" customHeight="1" x14ac:dyDescent="0.25">
      <c r="B97" s="239" t="s">
        <v>367</v>
      </c>
      <c r="C97" s="239"/>
      <c r="D97" s="240" t="s">
        <v>368</v>
      </c>
      <c r="E97" s="240"/>
      <c r="F97" s="240"/>
      <c r="G97" s="240"/>
      <c r="H97" s="240"/>
      <c r="I97" s="240"/>
      <c r="J97" s="148">
        <v>31800</v>
      </c>
      <c r="K97" s="148">
        <v>0</v>
      </c>
      <c r="L97" s="148">
        <v>0</v>
      </c>
      <c r="M97" s="148">
        <v>0</v>
      </c>
      <c r="N97" s="148">
        <v>0</v>
      </c>
      <c r="O97" s="148">
        <v>0</v>
      </c>
      <c r="P97" s="148">
        <v>0</v>
      </c>
      <c r="Q97" s="148">
        <v>0</v>
      </c>
      <c r="S97" s="148">
        <v>0</v>
      </c>
      <c r="T97" s="148">
        <v>0</v>
      </c>
      <c r="U97" s="241">
        <v>0</v>
      </c>
      <c r="V97" s="241"/>
      <c r="W97" s="241">
        <v>0</v>
      </c>
      <c r="X97" s="241"/>
      <c r="Y97" s="241">
        <v>31800</v>
      </c>
      <c r="Z97" s="241"/>
      <c r="AA97" s="241"/>
      <c r="AB97" s="241"/>
    </row>
    <row r="98" spans="2:28" ht="7.5" customHeight="1" x14ac:dyDescent="0.25">
      <c r="B98" s="239"/>
      <c r="C98" s="239"/>
      <c r="D98" s="240"/>
      <c r="E98" s="240"/>
      <c r="F98" s="240"/>
      <c r="G98" s="240"/>
      <c r="H98" s="240"/>
      <c r="I98" s="240"/>
    </row>
    <row r="99" spans="2:28" ht="6" customHeight="1" x14ac:dyDescent="0.25">
      <c r="B99" s="239" t="s">
        <v>369</v>
      </c>
      <c r="C99" s="239"/>
      <c r="D99" s="240" t="s">
        <v>370</v>
      </c>
      <c r="E99" s="240"/>
      <c r="F99" s="240"/>
      <c r="G99" s="240"/>
      <c r="H99" s="240"/>
      <c r="I99" s="240"/>
      <c r="J99" s="148">
        <v>0</v>
      </c>
      <c r="K99" s="148">
        <v>0</v>
      </c>
      <c r="L99" s="148">
        <v>0</v>
      </c>
      <c r="M99" s="148">
        <v>0</v>
      </c>
      <c r="N99" s="148">
        <v>0</v>
      </c>
      <c r="O99" s="148">
        <v>0</v>
      </c>
      <c r="P99" s="148">
        <v>0</v>
      </c>
      <c r="Q99" s="148">
        <v>0</v>
      </c>
      <c r="S99" s="148">
        <v>0</v>
      </c>
      <c r="T99" s="148">
        <v>0</v>
      </c>
      <c r="U99" s="241">
        <v>0</v>
      </c>
      <c r="V99" s="241"/>
      <c r="W99" s="241">
        <v>0</v>
      </c>
      <c r="X99" s="241"/>
      <c r="Y99" s="241">
        <v>0</v>
      </c>
      <c r="Z99" s="241"/>
      <c r="AA99" s="241"/>
      <c r="AB99" s="241"/>
    </row>
    <row r="100" spans="2:28" ht="7.5" customHeight="1" x14ac:dyDescent="0.25">
      <c r="B100" s="239"/>
      <c r="C100" s="239"/>
      <c r="D100" s="240"/>
      <c r="E100" s="240"/>
      <c r="F100" s="240"/>
      <c r="G100" s="240"/>
      <c r="H100" s="240"/>
      <c r="I100" s="240"/>
    </row>
    <row r="101" spans="2:28" ht="6" customHeight="1" x14ac:dyDescent="0.25">
      <c r="B101" s="239" t="s">
        <v>371</v>
      </c>
      <c r="C101" s="239"/>
      <c r="D101" s="240" t="s">
        <v>372</v>
      </c>
      <c r="E101" s="240"/>
      <c r="F101" s="240"/>
      <c r="G101" s="240"/>
      <c r="H101" s="240"/>
      <c r="I101" s="240"/>
      <c r="J101" s="148">
        <v>0</v>
      </c>
      <c r="K101" s="148">
        <v>0</v>
      </c>
      <c r="L101" s="148">
        <v>0</v>
      </c>
      <c r="M101" s="148">
        <v>0</v>
      </c>
      <c r="N101" s="148">
        <v>0</v>
      </c>
      <c r="O101" s="148">
        <v>0</v>
      </c>
      <c r="P101" s="148">
        <v>0</v>
      </c>
      <c r="Q101" s="148">
        <v>0</v>
      </c>
      <c r="S101" s="148">
        <v>0</v>
      </c>
      <c r="T101" s="148">
        <v>0</v>
      </c>
      <c r="U101" s="241">
        <v>0</v>
      </c>
      <c r="V101" s="241"/>
      <c r="W101" s="241">
        <v>0</v>
      </c>
      <c r="X101" s="241"/>
      <c r="Y101" s="241">
        <v>0</v>
      </c>
      <c r="Z101" s="241"/>
      <c r="AA101" s="241"/>
      <c r="AB101" s="241"/>
    </row>
    <row r="102" spans="2:28" ht="7.5" customHeight="1" x14ac:dyDescent="0.25">
      <c r="B102" s="239"/>
      <c r="C102" s="239"/>
      <c r="D102" s="240"/>
      <c r="E102" s="240"/>
      <c r="F102" s="240"/>
      <c r="G102" s="240"/>
      <c r="H102" s="240"/>
      <c r="I102" s="240"/>
    </row>
    <row r="103" spans="2:28" ht="6" customHeight="1" x14ac:dyDescent="0.25">
      <c r="B103" s="239" t="s">
        <v>373</v>
      </c>
      <c r="C103" s="239"/>
      <c r="D103" s="240" t="s">
        <v>374</v>
      </c>
      <c r="E103" s="240"/>
      <c r="F103" s="240"/>
      <c r="G103" s="240"/>
      <c r="H103" s="240"/>
      <c r="I103" s="240"/>
      <c r="J103" s="148">
        <v>0</v>
      </c>
      <c r="K103" s="148">
        <v>0</v>
      </c>
      <c r="L103" s="148">
        <v>0</v>
      </c>
      <c r="M103" s="148">
        <v>0</v>
      </c>
      <c r="N103" s="148">
        <v>0</v>
      </c>
      <c r="O103" s="148">
        <v>0</v>
      </c>
      <c r="P103" s="148">
        <v>0</v>
      </c>
      <c r="Q103" s="148">
        <v>0</v>
      </c>
      <c r="S103" s="148">
        <v>0</v>
      </c>
      <c r="T103" s="148">
        <v>0</v>
      </c>
      <c r="U103" s="241">
        <v>0</v>
      </c>
      <c r="V103" s="241"/>
      <c r="W103" s="241">
        <v>0</v>
      </c>
      <c r="X103" s="241"/>
      <c r="Y103" s="241">
        <v>0</v>
      </c>
      <c r="Z103" s="241"/>
      <c r="AA103" s="241"/>
      <c r="AB103" s="241"/>
    </row>
    <row r="104" spans="2:28" ht="7.5" customHeight="1" x14ac:dyDescent="0.25">
      <c r="B104" s="239"/>
      <c r="C104" s="239"/>
      <c r="D104" s="240"/>
      <c r="E104" s="240"/>
      <c r="F104" s="240"/>
      <c r="G104" s="240"/>
      <c r="H104" s="240"/>
      <c r="I104" s="240"/>
    </row>
    <row r="105" spans="2:28" ht="6" customHeight="1" x14ac:dyDescent="0.25">
      <c r="B105" s="239" t="s">
        <v>375</v>
      </c>
      <c r="C105" s="239"/>
      <c r="D105" s="240" t="s">
        <v>376</v>
      </c>
      <c r="E105" s="240"/>
      <c r="F105" s="240"/>
      <c r="G105" s="240"/>
      <c r="H105" s="240"/>
      <c r="I105" s="240"/>
      <c r="J105" s="148">
        <v>0</v>
      </c>
      <c r="K105" s="148">
        <v>0</v>
      </c>
      <c r="L105" s="148">
        <v>0</v>
      </c>
      <c r="M105" s="148">
        <v>0</v>
      </c>
      <c r="N105" s="148">
        <v>0</v>
      </c>
      <c r="O105" s="148">
        <v>0</v>
      </c>
      <c r="P105" s="148">
        <v>0</v>
      </c>
      <c r="Q105" s="148">
        <v>0</v>
      </c>
      <c r="S105" s="148">
        <v>0</v>
      </c>
      <c r="T105" s="148">
        <v>0</v>
      </c>
      <c r="U105" s="241">
        <v>0</v>
      </c>
      <c r="V105" s="241"/>
      <c r="W105" s="241">
        <v>0</v>
      </c>
      <c r="X105" s="241"/>
      <c r="Y105" s="241">
        <v>0</v>
      </c>
      <c r="Z105" s="241"/>
      <c r="AA105" s="241"/>
      <c r="AB105" s="241"/>
    </row>
    <row r="106" spans="2:28" ht="7.5" customHeight="1" x14ac:dyDescent="0.25">
      <c r="B106" s="239"/>
      <c r="C106" s="239"/>
      <c r="D106" s="240"/>
      <c r="E106" s="240"/>
      <c r="F106" s="240"/>
      <c r="G106" s="240"/>
      <c r="H106" s="240"/>
      <c r="I106" s="240"/>
    </row>
    <row r="107" spans="2:28" ht="6" customHeight="1" x14ac:dyDescent="0.25">
      <c r="B107" s="239" t="s">
        <v>377</v>
      </c>
      <c r="C107" s="239"/>
      <c r="D107" s="240" t="s">
        <v>378</v>
      </c>
      <c r="E107" s="240"/>
      <c r="F107" s="240"/>
      <c r="G107" s="240"/>
      <c r="H107" s="240"/>
      <c r="I107" s="240"/>
      <c r="J107" s="148">
        <v>0</v>
      </c>
      <c r="K107" s="148">
        <v>0</v>
      </c>
      <c r="L107" s="148">
        <v>0</v>
      </c>
      <c r="M107" s="148">
        <v>0</v>
      </c>
      <c r="N107" s="148">
        <v>0</v>
      </c>
      <c r="O107" s="148">
        <v>0</v>
      </c>
      <c r="P107" s="148">
        <v>0</v>
      </c>
      <c r="Q107" s="148">
        <v>0</v>
      </c>
      <c r="S107" s="148">
        <v>0</v>
      </c>
      <c r="T107" s="148">
        <v>0</v>
      </c>
      <c r="U107" s="241">
        <v>0</v>
      </c>
      <c r="V107" s="241"/>
      <c r="W107" s="241">
        <v>0</v>
      </c>
      <c r="X107" s="241"/>
      <c r="Y107" s="241">
        <v>0</v>
      </c>
      <c r="Z107" s="241"/>
      <c r="AA107" s="241"/>
      <c r="AB107" s="241"/>
    </row>
    <row r="108" spans="2:28" ht="7.5" customHeight="1" x14ac:dyDescent="0.25">
      <c r="B108" s="239"/>
      <c r="C108" s="239"/>
      <c r="D108" s="240"/>
      <c r="E108" s="240"/>
      <c r="F108" s="240"/>
      <c r="G108" s="240"/>
      <c r="H108" s="240"/>
      <c r="I108" s="240"/>
    </row>
    <row r="109" spans="2:28" ht="6" customHeight="1" x14ac:dyDescent="0.25">
      <c r="B109" s="239" t="s">
        <v>379</v>
      </c>
      <c r="C109" s="239"/>
      <c r="D109" s="240" t="s">
        <v>380</v>
      </c>
      <c r="E109" s="240"/>
      <c r="F109" s="240"/>
      <c r="G109" s="240"/>
      <c r="H109" s="240"/>
      <c r="I109" s="240"/>
      <c r="J109" s="148">
        <v>0</v>
      </c>
      <c r="K109" s="148">
        <v>0</v>
      </c>
      <c r="L109" s="148">
        <v>0</v>
      </c>
      <c r="M109" s="148">
        <v>0</v>
      </c>
      <c r="N109" s="148">
        <v>0</v>
      </c>
      <c r="O109" s="148">
        <v>0</v>
      </c>
      <c r="P109" s="148">
        <v>0</v>
      </c>
      <c r="Q109" s="148">
        <v>0</v>
      </c>
      <c r="S109" s="148">
        <v>0</v>
      </c>
      <c r="T109" s="148">
        <v>0</v>
      </c>
      <c r="U109" s="241">
        <v>0</v>
      </c>
      <c r="V109" s="241"/>
      <c r="W109" s="241">
        <v>0</v>
      </c>
      <c r="X109" s="241"/>
      <c r="Y109" s="241">
        <v>0</v>
      </c>
      <c r="Z109" s="241"/>
      <c r="AA109" s="241"/>
      <c r="AB109" s="241"/>
    </row>
    <row r="110" spans="2:28" ht="7.5" customHeight="1" x14ac:dyDescent="0.25">
      <c r="B110" s="239"/>
      <c r="C110" s="239"/>
      <c r="D110" s="240"/>
      <c r="E110" s="240"/>
      <c r="F110" s="240"/>
      <c r="G110" s="240"/>
      <c r="H110" s="240"/>
      <c r="I110" s="240"/>
    </row>
    <row r="111" spans="2:28" ht="6" customHeight="1" x14ac:dyDescent="0.25">
      <c r="B111" s="239" t="s">
        <v>381</v>
      </c>
      <c r="C111" s="239"/>
      <c r="D111" s="240" t="s">
        <v>382</v>
      </c>
      <c r="E111" s="240"/>
      <c r="F111" s="240"/>
      <c r="G111" s="240"/>
      <c r="H111" s="240"/>
      <c r="I111" s="240"/>
      <c r="J111" s="148">
        <v>0</v>
      </c>
      <c r="K111" s="148">
        <v>0</v>
      </c>
      <c r="L111" s="148">
        <v>0</v>
      </c>
      <c r="M111" s="148">
        <v>0</v>
      </c>
      <c r="N111" s="148">
        <v>0</v>
      </c>
      <c r="O111" s="148">
        <v>0</v>
      </c>
      <c r="P111" s="148">
        <v>0</v>
      </c>
      <c r="Q111" s="148">
        <v>0</v>
      </c>
      <c r="S111" s="148">
        <v>0</v>
      </c>
      <c r="T111" s="148">
        <v>0</v>
      </c>
      <c r="U111" s="241">
        <v>0</v>
      </c>
      <c r="V111" s="241"/>
      <c r="W111" s="241">
        <v>0</v>
      </c>
      <c r="X111" s="241"/>
      <c r="Y111" s="241">
        <v>0</v>
      </c>
      <c r="Z111" s="241"/>
      <c r="AA111" s="241"/>
      <c r="AB111" s="241"/>
    </row>
    <row r="112" spans="2:28" ht="7.5" customHeight="1" x14ac:dyDescent="0.25">
      <c r="B112" s="239"/>
      <c r="C112" s="239"/>
      <c r="D112" s="240"/>
      <c r="E112" s="240"/>
      <c r="F112" s="240"/>
      <c r="G112" s="240"/>
      <c r="H112" s="240"/>
      <c r="I112" s="240"/>
    </row>
    <row r="113" spans="2:28" ht="6" customHeight="1" x14ac:dyDescent="0.25">
      <c r="B113" s="239" t="s">
        <v>383</v>
      </c>
      <c r="C113" s="239"/>
      <c r="D113" s="240" t="s">
        <v>384</v>
      </c>
      <c r="E113" s="240"/>
      <c r="F113" s="240"/>
      <c r="G113" s="240"/>
      <c r="H113" s="240"/>
      <c r="I113" s="240"/>
      <c r="J113" s="148">
        <v>0</v>
      </c>
      <c r="K113" s="148">
        <v>0</v>
      </c>
      <c r="L113" s="148">
        <v>0</v>
      </c>
      <c r="M113" s="148">
        <v>0</v>
      </c>
      <c r="N113" s="148">
        <v>0</v>
      </c>
      <c r="O113" s="148">
        <v>0</v>
      </c>
      <c r="P113" s="148">
        <v>0</v>
      </c>
      <c r="Q113" s="148">
        <v>0</v>
      </c>
      <c r="S113" s="148">
        <v>0</v>
      </c>
      <c r="T113" s="148">
        <v>0</v>
      </c>
      <c r="U113" s="241">
        <v>0</v>
      </c>
      <c r="V113" s="241"/>
      <c r="W113" s="241">
        <v>0</v>
      </c>
      <c r="X113" s="241"/>
      <c r="Y113" s="241">
        <v>0</v>
      </c>
      <c r="Z113" s="241"/>
      <c r="AA113" s="241"/>
      <c r="AB113" s="241"/>
    </row>
    <row r="114" spans="2:28" ht="7.5" customHeight="1" x14ac:dyDescent="0.25">
      <c r="B114" s="239"/>
      <c r="C114" s="239"/>
      <c r="D114" s="240"/>
      <c r="E114" s="240"/>
      <c r="F114" s="240"/>
      <c r="G114" s="240"/>
      <c r="H114" s="240"/>
      <c r="I114" s="240"/>
    </row>
    <row r="115" spans="2:28" ht="6" customHeight="1" x14ac:dyDescent="0.25">
      <c r="B115" s="239" t="s">
        <v>385</v>
      </c>
      <c r="C115" s="239"/>
      <c r="D115" s="240" t="s">
        <v>386</v>
      </c>
      <c r="E115" s="240"/>
      <c r="F115" s="240"/>
      <c r="G115" s="240"/>
      <c r="H115" s="240"/>
      <c r="I115" s="240"/>
      <c r="J115" s="148">
        <v>0</v>
      </c>
      <c r="K115" s="148">
        <v>0</v>
      </c>
      <c r="L115" s="148">
        <v>0</v>
      </c>
      <c r="M115" s="148">
        <v>0</v>
      </c>
      <c r="N115" s="148">
        <v>0</v>
      </c>
      <c r="O115" s="148">
        <v>0</v>
      </c>
      <c r="P115" s="148">
        <v>0</v>
      </c>
      <c r="Q115" s="148">
        <v>0</v>
      </c>
      <c r="S115" s="148">
        <v>0</v>
      </c>
      <c r="T115" s="148">
        <v>0</v>
      </c>
      <c r="U115" s="241">
        <v>0</v>
      </c>
      <c r="V115" s="241"/>
      <c r="W115" s="241">
        <v>0</v>
      </c>
      <c r="X115" s="241"/>
      <c r="Y115" s="241">
        <v>0</v>
      </c>
      <c r="Z115" s="241"/>
      <c r="AA115" s="241"/>
      <c r="AB115" s="241"/>
    </row>
    <row r="116" spans="2:28" ht="7.5" customHeight="1" x14ac:dyDescent="0.25">
      <c r="B116" s="239"/>
      <c r="C116" s="239"/>
      <c r="D116" s="240"/>
      <c r="E116" s="240"/>
      <c r="F116" s="240"/>
      <c r="G116" s="240"/>
      <c r="H116" s="240"/>
      <c r="I116" s="240"/>
    </row>
    <row r="117" spans="2:28" ht="6" customHeight="1" x14ac:dyDescent="0.25">
      <c r="B117" s="239" t="s">
        <v>387</v>
      </c>
      <c r="C117" s="239"/>
      <c r="D117" s="240" t="s">
        <v>388</v>
      </c>
      <c r="E117" s="240"/>
      <c r="F117" s="240"/>
      <c r="G117" s="240"/>
      <c r="H117" s="240"/>
      <c r="I117" s="240"/>
      <c r="J117" s="148">
        <v>0</v>
      </c>
      <c r="K117" s="148">
        <v>0</v>
      </c>
      <c r="L117" s="148">
        <v>0</v>
      </c>
      <c r="M117" s="148">
        <v>0</v>
      </c>
      <c r="N117" s="148">
        <v>0</v>
      </c>
      <c r="O117" s="148">
        <v>0</v>
      </c>
      <c r="P117" s="148">
        <v>0</v>
      </c>
      <c r="Q117" s="148">
        <v>0</v>
      </c>
      <c r="S117" s="148">
        <v>0</v>
      </c>
      <c r="T117" s="148">
        <v>0</v>
      </c>
      <c r="U117" s="241">
        <v>0</v>
      </c>
      <c r="V117" s="241"/>
      <c r="W117" s="241">
        <v>0</v>
      </c>
      <c r="X117" s="241"/>
      <c r="Y117" s="241">
        <v>0</v>
      </c>
      <c r="Z117" s="241"/>
      <c r="AA117" s="241"/>
      <c r="AB117" s="241"/>
    </row>
    <row r="118" spans="2:28" ht="7.5" customHeight="1" x14ac:dyDescent="0.25">
      <c r="B118" s="239"/>
      <c r="C118" s="239"/>
      <c r="D118" s="240"/>
      <c r="E118" s="240"/>
      <c r="F118" s="240"/>
      <c r="G118" s="240"/>
      <c r="H118" s="240"/>
      <c r="I118" s="240"/>
    </row>
    <row r="119" spans="2:28" ht="8.25" customHeight="1" x14ac:dyDescent="0.25">
      <c r="B119" s="239" t="s">
        <v>389</v>
      </c>
      <c r="C119" s="239"/>
      <c r="D119" s="242" t="s">
        <v>390</v>
      </c>
      <c r="E119" s="242"/>
      <c r="F119" s="242"/>
      <c r="G119" s="242"/>
      <c r="H119" s="242"/>
      <c r="I119" s="242"/>
      <c r="J119" s="148">
        <v>0</v>
      </c>
      <c r="K119" s="148">
        <v>0</v>
      </c>
      <c r="L119" s="148">
        <v>0</v>
      </c>
      <c r="M119" s="148">
        <v>0</v>
      </c>
      <c r="N119" s="148">
        <v>0</v>
      </c>
      <c r="O119" s="148">
        <v>0</v>
      </c>
      <c r="P119" s="148">
        <v>0</v>
      </c>
      <c r="Q119" s="148">
        <v>0</v>
      </c>
      <c r="S119" s="148">
        <v>0</v>
      </c>
      <c r="T119" s="148">
        <v>0</v>
      </c>
      <c r="U119" s="241">
        <v>0</v>
      </c>
      <c r="V119" s="241"/>
      <c r="W119" s="241">
        <v>0</v>
      </c>
      <c r="X119" s="241"/>
      <c r="Y119" s="241">
        <v>0</v>
      </c>
      <c r="Z119" s="241"/>
      <c r="AA119" s="241"/>
      <c r="AB119" s="241"/>
    </row>
    <row r="120" spans="2:28" ht="8.25" customHeight="1" x14ac:dyDescent="0.25">
      <c r="D120" s="242"/>
      <c r="E120" s="242"/>
      <c r="F120" s="242"/>
      <c r="G120" s="242"/>
      <c r="H120" s="242"/>
      <c r="I120" s="242"/>
    </row>
    <row r="121" spans="2:28" ht="8.25" customHeight="1" x14ac:dyDescent="0.25">
      <c r="B121" s="239" t="s">
        <v>391</v>
      </c>
      <c r="C121" s="239"/>
      <c r="D121" s="242" t="s">
        <v>392</v>
      </c>
      <c r="E121" s="242"/>
      <c r="F121" s="242"/>
      <c r="G121" s="242"/>
      <c r="H121" s="242"/>
      <c r="I121" s="242"/>
      <c r="J121" s="148">
        <v>0</v>
      </c>
      <c r="K121" s="148">
        <v>0</v>
      </c>
      <c r="L121" s="148">
        <v>0</v>
      </c>
      <c r="M121" s="148">
        <v>0</v>
      </c>
      <c r="N121" s="148">
        <v>0</v>
      </c>
      <c r="O121" s="148">
        <v>0</v>
      </c>
      <c r="P121" s="148">
        <v>0</v>
      </c>
      <c r="Q121" s="148">
        <v>0</v>
      </c>
      <c r="S121" s="148">
        <v>0</v>
      </c>
      <c r="T121" s="148">
        <v>0</v>
      </c>
      <c r="U121" s="241">
        <v>0</v>
      </c>
      <c r="V121" s="241"/>
      <c r="W121" s="241">
        <v>0</v>
      </c>
      <c r="X121" s="241"/>
      <c r="Y121" s="241">
        <v>0</v>
      </c>
      <c r="Z121" s="241"/>
      <c r="AA121" s="241"/>
      <c r="AB121" s="241"/>
    </row>
    <row r="122" spans="2:28" ht="8.25" customHeight="1" x14ac:dyDescent="0.25">
      <c r="D122" s="242"/>
      <c r="E122" s="242"/>
      <c r="F122" s="242"/>
      <c r="G122" s="242"/>
      <c r="H122" s="242"/>
      <c r="I122" s="242"/>
    </row>
    <row r="123" spans="2:28" ht="6" customHeight="1" x14ac:dyDescent="0.25">
      <c r="B123" s="239" t="s">
        <v>393</v>
      </c>
      <c r="C123" s="239"/>
      <c r="D123" s="240" t="s">
        <v>394</v>
      </c>
      <c r="E123" s="240"/>
      <c r="F123" s="240"/>
      <c r="G123" s="240"/>
      <c r="H123" s="240"/>
      <c r="I123" s="240"/>
      <c r="J123" s="148">
        <v>0</v>
      </c>
      <c r="K123" s="148">
        <v>0</v>
      </c>
      <c r="L123" s="148">
        <v>0</v>
      </c>
      <c r="M123" s="148">
        <v>0</v>
      </c>
      <c r="N123" s="148">
        <v>0</v>
      </c>
      <c r="O123" s="148">
        <v>0</v>
      </c>
      <c r="P123" s="148">
        <v>0</v>
      </c>
      <c r="Q123" s="148">
        <v>0</v>
      </c>
      <c r="S123" s="148">
        <v>0</v>
      </c>
      <c r="T123" s="148">
        <v>0</v>
      </c>
      <c r="U123" s="241">
        <v>0</v>
      </c>
      <c r="V123" s="241"/>
      <c r="W123" s="241">
        <v>0</v>
      </c>
      <c r="X123" s="241"/>
      <c r="Y123" s="241">
        <v>0</v>
      </c>
      <c r="Z123" s="241"/>
      <c r="AA123" s="241"/>
      <c r="AB123" s="241"/>
    </row>
    <row r="124" spans="2:28" ht="7.5" customHeight="1" x14ac:dyDescent="0.25">
      <c r="B124" s="239"/>
      <c r="C124" s="239"/>
      <c r="D124" s="240"/>
      <c r="E124" s="240"/>
      <c r="F124" s="240"/>
      <c r="G124" s="240"/>
      <c r="H124" s="240"/>
      <c r="I124" s="240"/>
    </row>
    <row r="125" spans="2:28" ht="8.25" customHeight="1" x14ac:dyDescent="0.25">
      <c r="B125" s="239" t="s">
        <v>395</v>
      </c>
      <c r="C125" s="239"/>
      <c r="D125" s="242" t="s">
        <v>396</v>
      </c>
      <c r="E125" s="242"/>
      <c r="F125" s="242"/>
      <c r="G125" s="242"/>
      <c r="H125" s="242"/>
      <c r="I125" s="242"/>
      <c r="J125" s="148">
        <v>0</v>
      </c>
      <c r="K125" s="148">
        <v>0</v>
      </c>
      <c r="L125" s="148">
        <v>0</v>
      </c>
      <c r="M125" s="148">
        <v>0</v>
      </c>
      <c r="N125" s="148">
        <v>0</v>
      </c>
      <c r="O125" s="148">
        <v>0</v>
      </c>
      <c r="P125" s="148">
        <v>0</v>
      </c>
      <c r="Q125" s="148">
        <v>0</v>
      </c>
      <c r="S125" s="148">
        <v>0</v>
      </c>
      <c r="T125" s="148">
        <v>0</v>
      </c>
      <c r="U125" s="241">
        <v>0</v>
      </c>
      <c r="V125" s="241"/>
      <c r="W125" s="241">
        <v>0</v>
      </c>
      <c r="X125" s="241"/>
      <c r="Y125" s="241">
        <v>0</v>
      </c>
      <c r="Z125" s="241"/>
      <c r="AA125" s="241"/>
      <c r="AB125" s="241"/>
    </row>
    <row r="126" spans="2:28" ht="8.25" customHeight="1" x14ac:dyDescent="0.25">
      <c r="D126" s="242"/>
      <c r="E126" s="242"/>
      <c r="F126" s="242"/>
      <c r="G126" s="242"/>
      <c r="H126" s="242"/>
      <c r="I126" s="242"/>
    </row>
    <row r="127" spans="2:28" ht="6" customHeight="1" x14ac:dyDescent="0.25">
      <c r="B127" s="239" t="s">
        <v>397</v>
      </c>
      <c r="C127" s="239"/>
      <c r="D127" s="240" t="s">
        <v>398</v>
      </c>
      <c r="E127" s="240"/>
      <c r="F127" s="240"/>
      <c r="G127" s="240"/>
      <c r="H127" s="240"/>
      <c r="I127" s="240"/>
      <c r="J127" s="148">
        <v>0</v>
      </c>
      <c r="K127" s="148">
        <v>0</v>
      </c>
      <c r="L127" s="148">
        <v>0</v>
      </c>
      <c r="M127" s="148">
        <v>0</v>
      </c>
      <c r="N127" s="148">
        <v>0</v>
      </c>
      <c r="O127" s="148">
        <v>0</v>
      </c>
      <c r="P127" s="148">
        <v>0</v>
      </c>
      <c r="Q127" s="148">
        <v>0</v>
      </c>
      <c r="S127" s="148">
        <v>0</v>
      </c>
      <c r="T127" s="148">
        <v>0</v>
      </c>
      <c r="U127" s="241">
        <v>0</v>
      </c>
      <c r="V127" s="241"/>
      <c r="W127" s="241">
        <v>0</v>
      </c>
      <c r="X127" s="241"/>
      <c r="Y127" s="241">
        <v>0</v>
      </c>
      <c r="Z127" s="241"/>
      <c r="AA127" s="241"/>
      <c r="AB127" s="241"/>
    </row>
    <row r="128" spans="2:28" ht="7.5" customHeight="1" x14ac:dyDescent="0.25">
      <c r="B128" s="239"/>
      <c r="C128" s="239"/>
      <c r="D128" s="240"/>
      <c r="E128" s="240"/>
      <c r="F128" s="240"/>
      <c r="G128" s="240"/>
      <c r="H128" s="240"/>
      <c r="I128" s="240"/>
    </row>
    <row r="129" spans="2:28" ht="6" customHeight="1" x14ac:dyDescent="0.25">
      <c r="B129" s="239" t="s">
        <v>736</v>
      </c>
      <c r="C129" s="239"/>
      <c r="D129" s="240" t="s">
        <v>737</v>
      </c>
      <c r="E129" s="240"/>
      <c r="F129" s="240"/>
      <c r="G129" s="240"/>
      <c r="H129" s="240"/>
      <c r="I129" s="240"/>
      <c r="J129" s="148">
        <v>0</v>
      </c>
      <c r="K129" s="148">
        <v>0</v>
      </c>
      <c r="L129" s="148">
        <v>0</v>
      </c>
      <c r="M129" s="148">
        <v>0</v>
      </c>
      <c r="N129" s="148">
        <v>0</v>
      </c>
      <c r="O129" s="148">
        <v>0</v>
      </c>
      <c r="P129" s="148">
        <v>0</v>
      </c>
      <c r="Q129" s="148">
        <v>0</v>
      </c>
      <c r="S129" s="148">
        <v>0</v>
      </c>
      <c r="T129" s="148">
        <v>0</v>
      </c>
      <c r="U129" s="241">
        <v>0</v>
      </c>
      <c r="V129" s="241"/>
      <c r="W129" s="241">
        <v>0</v>
      </c>
      <c r="X129" s="241"/>
      <c r="Y129" s="241">
        <v>0</v>
      </c>
      <c r="Z129" s="241"/>
      <c r="AA129" s="241"/>
      <c r="AB129" s="241"/>
    </row>
    <row r="130" spans="2:28" ht="7.5" customHeight="1" x14ac:dyDescent="0.25">
      <c r="B130" s="239"/>
      <c r="C130" s="239"/>
      <c r="D130" s="240"/>
      <c r="E130" s="240"/>
      <c r="F130" s="240"/>
      <c r="G130" s="240"/>
      <c r="H130" s="240"/>
      <c r="I130" s="240"/>
    </row>
    <row r="131" spans="2:28" ht="6" customHeight="1" x14ac:dyDescent="0.25">
      <c r="B131" s="239" t="s">
        <v>399</v>
      </c>
      <c r="C131" s="239"/>
      <c r="D131" s="240" t="s">
        <v>400</v>
      </c>
      <c r="E131" s="240"/>
      <c r="F131" s="240"/>
      <c r="G131" s="240"/>
      <c r="H131" s="240"/>
      <c r="I131" s="240"/>
      <c r="J131" s="148">
        <v>0</v>
      </c>
      <c r="K131" s="148">
        <v>0</v>
      </c>
      <c r="L131" s="148">
        <v>0</v>
      </c>
      <c r="M131" s="148">
        <v>0</v>
      </c>
      <c r="N131" s="148">
        <v>0</v>
      </c>
      <c r="O131" s="148">
        <v>0</v>
      </c>
      <c r="P131" s="148">
        <v>0</v>
      </c>
      <c r="Q131" s="148">
        <v>0</v>
      </c>
      <c r="S131" s="148">
        <v>0</v>
      </c>
      <c r="T131" s="148">
        <v>0</v>
      </c>
      <c r="U131" s="241">
        <v>0</v>
      </c>
      <c r="V131" s="241"/>
      <c r="W131" s="241">
        <v>0</v>
      </c>
      <c r="X131" s="241"/>
      <c r="Y131" s="241">
        <v>0</v>
      </c>
      <c r="Z131" s="241"/>
      <c r="AA131" s="241"/>
      <c r="AB131" s="241"/>
    </row>
    <row r="132" spans="2:28" ht="7.5" customHeight="1" x14ac:dyDescent="0.25">
      <c r="B132" s="239"/>
      <c r="C132" s="239"/>
      <c r="D132" s="240"/>
      <c r="E132" s="240"/>
      <c r="F132" s="240"/>
      <c r="G132" s="240"/>
      <c r="H132" s="240"/>
      <c r="I132" s="240"/>
    </row>
    <row r="133" spans="2:28" ht="6" customHeight="1" x14ac:dyDescent="0.25">
      <c r="B133" s="239" t="s">
        <v>401</v>
      </c>
      <c r="C133" s="239"/>
      <c r="D133" s="240" t="s">
        <v>402</v>
      </c>
      <c r="E133" s="240"/>
      <c r="F133" s="240"/>
      <c r="G133" s="240"/>
      <c r="H133" s="240"/>
      <c r="I133" s="240"/>
      <c r="J133" s="148">
        <v>0</v>
      </c>
      <c r="K133" s="148">
        <v>0</v>
      </c>
      <c r="L133" s="148">
        <v>0</v>
      </c>
      <c r="M133" s="148">
        <v>0</v>
      </c>
      <c r="N133" s="148">
        <v>0</v>
      </c>
      <c r="O133" s="148">
        <v>0</v>
      </c>
      <c r="P133" s="148">
        <v>0</v>
      </c>
      <c r="Q133" s="148">
        <v>0</v>
      </c>
      <c r="S133" s="148">
        <v>0</v>
      </c>
      <c r="T133" s="148">
        <v>0</v>
      </c>
      <c r="U133" s="241">
        <v>0</v>
      </c>
      <c r="V133" s="241"/>
      <c r="W133" s="241">
        <v>0</v>
      </c>
      <c r="X133" s="241"/>
      <c r="Y133" s="241">
        <v>0</v>
      </c>
      <c r="Z133" s="241"/>
      <c r="AA133" s="241"/>
      <c r="AB133" s="241"/>
    </row>
    <row r="134" spans="2:28" ht="7.5" customHeight="1" x14ac:dyDescent="0.25">
      <c r="B134" s="239"/>
      <c r="C134" s="239"/>
      <c r="D134" s="240"/>
      <c r="E134" s="240"/>
      <c r="F134" s="240"/>
      <c r="G134" s="240"/>
      <c r="H134" s="240"/>
      <c r="I134" s="240"/>
    </row>
    <row r="135" spans="2:28" ht="8.25" customHeight="1" x14ac:dyDescent="0.25">
      <c r="B135" s="239" t="s">
        <v>403</v>
      </c>
      <c r="C135" s="239"/>
      <c r="D135" s="242" t="s">
        <v>404</v>
      </c>
      <c r="E135" s="242"/>
      <c r="F135" s="242"/>
      <c r="G135" s="242"/>
      <c r="H135" s="242"/>
      <c r="I135" s="242"/>
      <c r="J135" s="148">
        <v>0</v>
      </c>
      <c r="K135" s="148">
        <v>0</v>
      </c>
      <c r="L135" s="148">
        <v>0</v>
      </c>
      <c r="M135" s="148">
        <v>0</v>
      </c>
      <c r="N135" s="148">
        <v>0</v>
      </c>
      <c r="O135" s="148">
        <v>0</v>
      </c>
      <c r="P135" s="148">
        <v>0</v>
      </c>
      <c r="Q135" s="148">
        <v>0</v>
      </c>
      <c r="S135" s="148">
        <v>0</v>
      </c>
      <c r="T135" s="148">
        <v>0</v>
      </c>
      <c r="U135" s="241">
        <v>0</v>
      </c>
      <c r="V135" s="241"/>
      <c r="W135" s="241">
        <v>0</v>
      </c>
      <c r="X135" s="241"/>
      <c r="Y135" s="241">
        <v>0</v>
      </c>
      <c r="Z135" s="241"/>
      <c r="AA135" s="241"/>
      <c r="AB135" s="241"/>
    </row>
    <row r="136" spans="2:28" ht="8.25" customHeight="1" x14ac:dyDescent="0.25">
      <c r="D136" s="242"/>
      <c r="E136" s="242"/>
      <c r="F136" s="242"/>
      <c r="G136" s="242"/>
      <c r="H136" s="242"/>
      <c r="I136" s="242"/>
    </row>
    <row r="137" spans="2:28" ht="6" customHeight="1" x14ac:dyDescent="0.25">
      <c r="B137" s="239" t="s">
        <v>405</v>
      </c>
      <c r="C137" s="239"/>
      <c r="D137" s="240" t="s">
        <v>406</v>
      </c>
      <c r="E137" s="240"/>
      <c r="F137" s="240"/>
      <c r="G137" s="240"/>
      <c r="H137" s="240"/>
      <c r="I137" s="240"/>
      <c r="J137" s="148">
        <v>0</v>
      </c>
      <c r="K137" s="148">
        <v>0</v>
      </c>
      <c r="L137" s="148">
        <v>0</v>
      </c>
      <c r="M137" s="148">
        <v>0</v>
      </c>
      <c r="N137" s="148">
        <v>0</v>
      </c>
      <c r="O137" s="148">
        <v>0</v>
      </c>
      <c r="P137" s="148">
        <v>0</v>
      </c>
      <c r="Q137" s="148">
        <v>0</v>
      </c>
      <c r="S137" s="148">
        <v>0</v>
      </c>
      <c r="T137" s="148">
        <v>0</v>
      </c>
      <c r="U137" s="241">
        <v>0</v>
      </c>
      <c r="V137" s="241"/>
      <c r="W137" s="241">
        <v>0</v>
      </c>
      <c r="X137" s="241"/>
      <c r="Y137" s="241">
        <v>0</v>
      </c>
      <c r="Z137" s="241"/>
      <c r="AA137" s="241"/>
      <c r="AB137" s="241"/>
    </row>
    <row r="138" spans="2:28" ht="7.5" customHeight="1" x14ac:dyDescent="0.25">
      <c r="B138" s="239"/>
      <c r="C138" s="239"/>
      <c r="D138" s="240"/>
      <c r="E138" s="240"/>
      <c r="F138" s="240"/>
      <c r="G138" s="240"/>
      <c r="H138" s="240"/>
      <c r="I138" s="240"/>
    </row>
    <row r="139" spans="2:28" ht="8.25" customHeight="1" x14ac:dyDescent="0.25">
      <c r="B139" s="239" t="s">
        <v>407</v>
      </c>
      <c r="C139" s="239"/>
      <c r="D139" s="242" t="s">
        <v>408</v>
      </c>
      <c r="E139" s="242"/>
      <c r="F139" s="242"/>
      <c r="G139" s="242"/>
      <c r="H139" s="242"/>
      <c r="I139" s="242"/>
      <c r="J139" s="148">
        <v>0</v>
      </c>
      <c r="K139" s="148">
        <v>0</v>
      </c>
      <c r="L139" s="148">
        <v>0</v>
      </c>
      <c r="M139" s="148">
        <v>0</v>
      </c>
      <c r="N139" s="148">
        <v>0</v>
      </c>
      <c r="O139" s="148">
        <v>0</v>
      </c>
      <c r="P139" s="148">
        <v>0</v>
      </c>
      <c r="Q139" s="148">
        <v>0</v>
      </c>
      <c r="S139" s="148">
        <v>0</v>
      </c>
      <c r="T139" s="148">
        <v>0</v>
      </c>
      <c r="U139" s="241">
        <v>0</v>
      </c>
      <c r="V139" s="241"/>
      <c r="W139" s="241">
        <v>0</v>
      </c>
      <c r="X139" s="241"/>
      <c r="Y139" s="241">
        <v>0</v>
      </c>
      <c r="Z139" s="241"/>
      <c r="AA139" s="241"/>
      <c r="AB139" s="241"/>
    </row>
    <row r="140" spans="2:28" ht="8.25" customHeight="1" x14ac:dyDescent="0.25">
      <c r="D140" s="242"/>
      <c r="E140" s="242"/>
      <c r="F140" s="242"/>
      <c r="G140" s="242"/>
      <c r="H140" s="242"/>
      <c r="I140" s="242"/>
    </row>
    <row r="141" spans="2:28" ht="8.25" customHeight="1" x14ac:dyDescent="0.25">
      <c r="D141" s="242"/>
      <c r="E141" s="242"/>
      <c r="F141" s="242"/>
      <c r="G141" s="242"/>
      <c r="H141" s="242"/>
      <c r="I141" s="242"/>
    </row>
    <row r="142" spans="2:28" ht="8.25" customHeight="1" x14ac:dyDescent="0.25">
      <c r="D142" s="242"/>
      <c r="E142" s="242"/>
      <c r="F142" s="242"/>
      <c r="G142" s="242"/>
      <c r="H142" s="242"/>
      <c r="I142" s="242"/>
    </row>
    <row r="143" spans="2:28" ht="8.25" customHeight="1" x14ac:dyDescent="0.25">
      <c r="B143" s="239" t="s">
        <v>409</v>
      </c>
      <c r="C143" s="239"/>
      <c r="D143" s="242" t="s">
        <v>410</v>
      </c>
      <c r="E143" s="242"/>
      <c r="F143" s="242"/>
      <c r="G143" s="242"/>
      <c r="H143" s="242"/>
      <c r="I143" s="242"/>
      <c r="J143" s="148">
        <v>0</v>
      </c>
      <c r="K143" s="148">
        <v>0</v>
      </c>
      <c r="L143" s="148">
        <v>0</v>
      </c>
      <c r="M143" s="148">
        <v>0</v>
      </c>
      <c r="N143" s="148">
        <v>0</v>
      </c>
      <c r="O143" s="148">
        <v>0</v>
      </c>
      <c r="P143" s="148">
        <v>0</v>
      </c>
      <c r="Q143" s="148">
        <v>0</v>
      </c>
      <c r="S143" s="148">
        <v>0</v>
      </c>
      <c r="T143" s="148">
        <v>0</v>
      </c>
      <c r="U143" s="241">
        <v>0</v>
      </c>
      <c r="V143" s="241"/>
      <c r="W143" s="241">
        <v>0</v>
      </c>
      <c r="X143" s="241"/>
      <c r="Y143" s="241">
        <v>0</v>
      </c>
      <c r="Z143" s="241"/>
      <c r="AA143" s="241"/>
      <c r="AB143" s="241"/>
    </row>
    <row r="144" spans="2:28" ht="8.25" customHeight="1" x14ac:dyDescent="0.25">
      <c r="D144" s="242"/>
      <c r="E144" s="242"/>
      <c r="F144" s="242"/>
      <c r="G144" s="242"/>
      <c r="H144" s="242"/>
      <c r="I144" s="242"/>
    </row>
    <row r="145" spans="1:30" ht="6" customHeight="1" x14ac:dyDescent="0.25">
      <c r="B145" s="239" t="s">
        <v>411</v>
      </c>
      <c r="C145" s="239"/>
      <c r="D145" s="240" t="s">
        <v>412</v>
      </c>
      <c r="E145" s="240"/>
      <c r="F145" s="240"/>
      <c r="G145" s="240"/>
      <c r="H145" s="240"/>
      <c r="I145" s="240"/>
      <c r="J145" s="148">
        <v>0</v>
      </c>
      <c r="K145" s="148">
        <v>0</v>
      </c>
      <c r="L145" s="148">
        <v>0</v>
      </c>
      <c r="M145" s="148">
        <v>0</v>
      </c>
      <c r="N145" s="148">
        <v>0</v>
      </c>
      <c r="O145" s="148">
        <v>0</v>
      </c>
      <c r="P145" s="148">
        <v>0</v>
      </c>
      <c r="Q145" s="148">
        <v>0</v>
      </c>
      <c r="S145" s="148">
        <v>0</v>
      </c>
      <c r="T145" s="148">
        <v>0</v>
      </c>
      <c r="U145" s="241">
        <v>0</v>
      </c>
      <c r="V145" s="241"/>
      <c r="W145" s="241">
        <v>0</v>
      </c>
      <c r="X145" s="241"/>
      <c r="Y145" s="241">
        <v>0</v>
      </c>
      <c r="Z145" s="241"/>
      <c r="AA145" s="241"/>
      <c r="AB145" s="241"/>
    </row>
    <row r="146" spans="1:30" ht="7.5" customHeight="1" x14ac:dyDescent="0.25">
      <c r="B146" s="239"/>
      <c r="C146" s="239"/>
      <c r="D146" s="240"/>
      <c r="E146" s="240"/>
      <c r="F146" s="240"/>
      <c r="G146" s="240"/>
      <c r="H146" s="240"/>
      <c r="I146" s="240"/>
    </row>
    <row r="147" spans="1:30" ht="6" customHeight="1" x14ac:dyDescent="0.25">
      <c r="B147" s="239" t="s">
        <v>413</v>
      </c>
      <c r="C147" s="239"/>
      <c r="D147" s="240" t="s">
        <v>414</v>
      </c>
      <c r="E147" s="240"/>
      <c r="F147" s="240"/>
      <c r="G147" s="240"/>
      <c r="H147" s="240"/>
      <c r="I147" s="240"/>
      <c r="J147" s="148">
        <v>0</v>
      </c>
      <c r="K147" s="148">
        <v>0</v>
      </c>
      <c r="L147" s="148">
        <v>0</v>
      </c>
      <c r="M147" s="148">
        <v>0</v>
      </c>
      <c r="N147" s="148">
        <v>0</v>
      </c>
      <c r="O147" s="148">
        <v>0</v>
      </c>
      <c r="P147" s="148">
        <v>0</v>
      </c>
      <c r="Q147" s="148">
        <v>0</v>
      </c>
      <c r="S147" s="148">
        <v>0</v>
      </c>
      <c r="T147" s="148">
        <v>0</v>
      </c>
      <c r="U147" s="241">
        <v>0</v>
      </c>
      <c r="V147" s="241"/>
      <c r="W147" s="241">
        <v>0</v>
      </c>
      <c r="X147" s="241"/>
      <c r="Y147" s="241">
        <v>0</v>
      </c>
      <c r="Z147" s="241"/>
      <c r="AA147" s="241"/>
      <c r="AB147" s="241"/>
    </row>
    <row r="148" spans="1:30" ht="7.5" customHeight="1" x14ac:dyDescent="0.25">
      <c r="B148" s="239"/>
      <c r="C148" s="239"/>
      <c r="D148" s="240"/>
      <c r="E148" s="240"/>
      <c r="F148" s="240"/>
      <c r="G148" s="240"/>
      <c r="H148" s="240"/>
      <c r="I148" s="240"/>
    </row>
    <row r="149" spans="1:30" ht="6" customHeight="1" x14ac:dyDescent="0.25">
      <c r="B149" s="239" t="s">
        <v>415</v>
      </c>
      <c r="C149" s="239"/>
      <c r="D149" s="240" t="s">
        <v>416</v>
      </c>
      <c r="E149" s="240"/>
      <c r="F149" s="240"/>
      <c r="G149" s="240"/>
      <c r="H149" s="240"/>
      <c r="I149" s="240"/>
      <c r="J149" s="148">
        <v>0</v>
      </c>
      <c r="K149" s="148">
        <v>0</v>
      </c>
      <c r="L149" s="148">
        <v>0</v>
      </c>
      <c r="M149" s="148">
        <v>0</v>
      </c>
      <c r="N149" s="148">
        <v>0</v>
      </c>
      <c r="O149" s="148">
        <v>0</v>
      </c>
      <c r="P149" s="148">
        <v>0</v>
      </c>
      <c r="Q149" s="148">
        <v>0</v>
      </c>
      <c r="S149" s="148">
        <v>0</v>
      </c>
      <c r="T149" s="148">
        <v>0</v>
      </c>
      <c r="U149" s="241">
        <v>0</v>
      </c>
      <c r="V149" s="241"/>
      <c r="W149" s="241">
        <v>0</v>
      </c>
      <c r="X149" s="241"/>
      <c r="Y149" s="241">
        <v>0</v>
      </c>
      <c r="Z149" s="241"/>
      <c r="AA149" s="241"/>
      <c r="AB149" s="241"/>
    </row>
    <row r="150" spans="1:30" ht="7.5" customHeight="1" x14ac:dyDescent="0.25">
      <c r="B150" s="239"/>
      <c r="C150" s="239"/>
      <c r="D150" s="240"/>
      <c r="E150" s="240"/>
      <c r="F150" s="240"/>
      <c r="G150" s="240"/>
      <c r="H150" s="240"/>
      <c r="I150" s="240"/>
    </row>
    <row r="151" spans="1:30" ht="6" customHeight="1" x14ac:dyDescent="0.25">
      <c r="B151" s="239" t="s">
        <v>854</v>
      </c>
      <c r="C151" s="239"/>
      <c r="D151" s="240" t="s">
        <v>855</v>
      </c>
      <c r="E151" s="240"/>
      <c r="F151" s="240"/>
      <c r="G151" s="240"/>
      <c r="H151" s="240"/>
      <c r="I151" s="240"/>
      <c r="J151" s="148">
        <v>0</v>
      </c>
      <c r="K151" s="148">
        <v>0</v>
      </c>
      <c r="L151" s="148">
        <v>0</v>
      </c>
      <c r="M151" s="148">
        <v>0</v>
      </c>
      <c r="N151" s="148">
        <v>0</v>
      </c>
      <c r="O151" s="148">
        <v>0</v>
      </c>
      <c r="P151" s="148">
        <v>0</v>
      </c>
      <c r="Q151" s="148">
        <v>0</v>
      </c>
      <c r="S151" s="148">
        <v>0</v>
      </c>
      <c r="T151" s="148">
        <v>0</v>
      </c>
      <c r="U151" s="241">
        <v>0</v>
      </c>
      <c r="V151" s="241"/>
      <c r="W151" s="241">
        <v>0</v>
      </c>
      <c r="X151" s="241"/>
      <c r="Y151" s="241">
        <v>0</v>
      </c>
      <c r="Z151" s="241"/>
      <c r="AA151" s="241"/>
      <c r="AB151" s="241"/>
    </row>
    <row r="152" spans="1:30" ht="7.5" customHeight="1" x14ac:dyDescent="0.25">
      <c r="B152" s="239"/>
      <c r="C152" s="239"/>
      <c r="D152" s="240"/>
      <c r="E152" s="240"/>
      <c r="F152" s="240"/>
      <c r="G152" s="240"/>
      <c r="H152" s="240"/>
      <c r="I152" s="240"/>
    </row>
    <row r="153" spans="1:30" ht="8.25" customHeight="1" x14ac:dyDescent="0.25">
      <c r="B153" s="238" t="s">
        <v>417</v>
      </c>
      <c r="C153" s="238"/>
      <c r="D153" s="238" t="s">
        <v>418</v>
      </c>
      <c r="E153" s="238"/>
      <c r="F153" s="238"/>
      <c r="G153" s="238"/>
      <c r="H153" s="238"/>
      <c r="I153" s="238"/>
      <c r="J153" s="238"/>
      <c r="K153" s="149">
        <v>694112.7</v>
      </c>
      <c r="L153" s="149">
        <v>0</v>
      </c>
      <c r="M153" s="149">
        <v>0</v>
      </c>
      <c r="N153" s="149">
        <v>0</v>
      </c>
      <c r="O153" s="149">
        <v>0</v>
      </c>
      <c r="P153" s="149">
        <v>0</v>
      </c>
      <c r="Q153" s="149">
        <v>0</v>
      </c>
      <c r="R153" s="237">
        <v>0</v>
      </c>
      <c r="S153" s="237"/>
      <c r="T153" s="149">
        <v>0</v>
      </c>
      <c r="U153" s="237">
        <v>0</v>
      </c>
      <c r="V153" s="237"/>
      <c r="W153" s="237">
        <v>0</v>
      </c>
      <c r="X153" s="237"/>
      <c r="Y153" s="237">
        <v>0</v>
      </c>
      <c r="Z153" s="237"/>
      <c r="AA153" s="237"/>
      <c r="AB153" s="237"/>
      <c r="AC153" s="237">
        <v>694112.7</v>
      </c>
      <c r="AD153" s="237"/>
    </row>
    <row r="154" spans="1:30" ht="8.25" customHeight="1" x14ac:dyDescent="0.25">
      <c r="D154" s="238"/>
      <c r="E154" s="238"/>
      <c r="F154" s="238"/>
      <c r="G154" s="238"/>
      <c r="H154" s="238"/>
      <c r="I154" s="238"/>
      <c r="J154" s="238"/>
    </row>
    <row r="155" spans="1:30" ht="8.25" customHeight="1" x14ac:dyDescent="0.25">
      <c r="D155" s="238"/>
      <c r="E155" s="238"/>
      <c r="F155" s="238"/>
      <c r="G155" s="238"/>
      <c r="H155" s="238"/>
      <c r="I155" s="238"/>
      <c r="J155" s="238"/>
    </row>
    <row r="156" spans="1:30" ht="2.25" customHeight="1" x14ac:dyDescent="0.25"/>
    <row r="157" spans="1:30" ht="6" customHeight="1" x14ac:dyDescent="0.25">
      <c r="A157" s="238" t="s">
        <v>419</v>
      </c>
      <c r="B157" s="238"/>
      <c r="C157" s="238"/>
      <c r="J157" s="149">
        <v>694112.7</v>
      </c>
      <c r="K157" s="149">
        <v>0</v>
      </c>
      <c r="L157" s="149">
        <v>0</v>
      </c>
      <c r="M157" s="149">
        <v>0</v>
      </c>
      <c r="N157" s="149">
        <v>0</v>
      </c>
      <c r="O157" s="149">
        <v>0</v>
      </c>
      <c r="P157" s="149">
        <v>0</v>
      </c>
      <c r="Q157" s="149">
        <v>0</v>
      </c>
      <c r="S157" s="149">
        <v>0</v>
      </c>
      <c r="T157" s="149">
        <v>0</v>
      </c>
      <c r="U157" s="237">
        <v>0</v>
      </c>
      <c r="V157" s="237"/>
      <c r="W157" s="237">
        <v>0</v>
      </c>
      <c r="X157" s="237"/>
      <c r="Y157" s="237">
        <v>694112.7</v>
      </c>
      <c r="Z157" s="237"/>
      <c r="AA157" s="237"/>
      <c r="AB157" s="237"/>
    </row>
    <row r="158" spans="1:30" ht="7.5" customHeight="1" x14ac:dyDescent="0.25">
      <c r="A158" s="238"/>
      <c r="B158" s="238"/>
      <c r="C158" s="238"/>
    </row>
  </sheetData>
  <mergeCells count="357">
    <mergeCell ref="B2:U2"/>
    <mergeCell ref="B3:U4"/>
    <mergeCell ref="V4:W5"/>
    <mergeCell ref="X4:Y5"/>
    <mergeCell ref="Z4:Z5"/>
    <mergeCell ref="AA4:AB5"/>
    <mergeCell ref="B5:U6"/>
    <mergeCell ref="V6:W7"/>
    <mergeCell ref="X6:AB7"/>
    <mergeCell ref="B7:U8"/>
    <mergeCell ref="B13:U13"/>
    <mergeCell ref="B15:D15"/>
    <mergeCell ref="E15:G15"/>
    <mergeCell ref="B17:I17"/>
    <mergeCell ref="R17:S17"/>
    <mergeCell ref="U17:V17"/>
    <mergeCell ref="V8:W9"/>
    <mergeCell ref="X8:AB9"/>
    <mergeCell ref="B9:U10"/>
    <mergeCell ref="V10:W11"/>
    <mergeCell ref="X10:AC11"/>
    <mergeCell ref="B11:U12"/>
    <mergeCell ref="W17:X17"/>
    <mergeCell ref="Z17:AB17"/>
    <mergeCell ref="B20:F20"/>
    <mergeCell ref="G20:AA20"/>
    <mergeCell ref="B21:C22"/>
    <mergeCell ref="D21:I22"/>
    <mergeCell ref="U21:V21"/>
    <mergeCell ref="W21:X21"/>
    <mergeCell ref="Y21:AB21"/>
    <mergeCell ref="B23:C23"/>
    <mergeCell ref="D23:I24"/>
    <mergeCell ref="U23:V23"/>
    <mergeCell ref="W23:X23"/>
    <mergeCell ref="Y23:AB23"/>
    <mergeCell ref="B25:C25"/>
    <mergeCell ref="D25:I26"/>
    <mergeCell ref="U25:V25"/>
    <mergeCell ref="W25:X25"/>
    <mergeCell ref="Y25:AB25"/>
    <mergeCell ref="B27:C27"/>
    <mergeCell ref="D27:I29"/>
    <mergeCell ref="U27:V27"/>
    <mergeCell ref="W27:X27"/>
    <mergeCell ref="Y27:AB27"/>
    <mergeCell ref="B30:C30"/>
    <mergeCell ref="D30:I31"/>
    <mergeCell ref="U30:V30"/>
    <mergeCell ref="W30:X30"/>
    <mergeCell ref="Y30:AB30"/>
    <mergeCell ref="B32:C32"/>
    <mergeCell ref="D32:I33"/>
    <mergeCell ref="U32:V32"/>
    <mergeCell ref="W32:X32"/>
    <mergeCell ref="Y32:AB32"/>
    <mergeCell ref="B34:C35"/>
    <mergeCell ref="D34:I35"/>
    <mergeCell ref="U34:V34"/>
    <mergeCell ref="W34:X34"/>
    <mergeCell ref="Y34:AB34"/>
    <mergeCell ref="B36:C37"/>
    <mergeCell ref="D36:I37"/>
    <mergeCell ref="U36:V36"/>
    <mergeCell ref="W36:X36"/>
    <mergeCell ref="Y36:AB36"/>
    <mergeCell ref="B38:C39"/>
    <mergeCell ref="D38:I39"/>
    <mergeCell ref="U38:V38"/>
    <mergeCell ref="W38:X38"/>
    <mergeCell ref="Y38:AB38"/>
    <mergeCell ref="B40:C41"/>
    <mergeCell ref="D40:I41"/>
    <mergeCell ref="U40:V40"/>
    <mergeCell ref="W40:X40"/>
    <mergeCell ref="Y40:AB40"/>
    <mergeCell ref="B42:C43"/>
    <mergeCell ref="D42:I43"/>
    <mergeCell ref="U42:V42"/>
    <mergeCell ref="W42:X42"/>
    <mergeCell ref="Y42:AB42"/>
    <mergeCell ref="B44:C45"/>
    <mergeCell ref="D44:I45"/>
    <mergeCell ref="U44:V44"/>
    <mergeCell ref="W44:X44"/>
    <mergeCell ref="Y44:AB44"/>
    <mergeCell ref="B46:C47"/>
    <mergeCell ref="D46:I47"/>
    <mergeCell ref="U46:V46"/>
    <mergeCell ref="W46:X46"/>
    <mergeCell ref="Y46:AB46"/>
    <mergeCell ref="B48:C48"/>
    <mergeCell ref="D48:I49"/>
    <mergeCell ref="U48:V48"/>
    <mergeCell ref="W48:X48"/>
    <mergeCell ref="Y48:AB48"/>
    <mergeCell ref="B50:C50"/>
    <mergeCell ref="D50:I51"/>
    <mergeCell ref="U50:V50"/>
    <mergeCell ref="W50:X50"/>
    <mergeCell ref="Y50:AB50"/>
    <mergeCell ref="B52:C53"/>
    <mergeCell ref="D52:I53"/>
    <mergeCell ref="U52:V52"/>
    <mergeCell ref="W52:X52"/>
    <mergeCell ref="Y52:AB52"/>
    <mergeCell ref="B54:C55"/>
    <mergeCell ref="D54:I55"/>
    <mergeCell ref="U54:V54"/>
    <mergeCell ref="W54:X54"/>
    <mergeCell ref="Y54:AB54"/>
    <mergeCell ref="B56:C57"/>
    <mergeCell ref="D56:I57"/>
    <mergeCell ref="U56:V56"/>
    <mergeCell ref="W56:X56"/>
    <mergeCell ref="Y56:AB56"/>
    <mergeCell ref="B58:C59"/>
    <mergeCell ref="D58:I59"/>
    <mergeCell ref="U58:V58"/>
    <mergeCell ref="W58:X58"/>
    <mergeCell ref="Y58:AB58"/>
    <mergeCell ref="B60:C61"/>
    <mergeCell ref="D60:I61"/>
    <mergeCell ref="U60:V60"/>
    <mergeCell ref="W60:X60"/>
    <mergeCell ref="Y60:AB60"/>
    <mergeCell ref="B62:C62"/>
    <mergeCell ref="D62:I63"/>
    <mergeCell ref="U62:V62"/>
    <mergeCell ref="W62:X62"/>
    <mergeCell ref="Y62:AB62"/>
    <mergeCell ref="B64:C64"/>
    <mergeCell ref="D64:I65"/>
    <mergeCell ref="U64:V64"/>
    <mergeCell ref="W64:X64"/>
    <mergeCell ref="Y64:AB64"/>
    <mergeCell ref="B66:C67"/>
    <mergeCell ref="D66:I67"/>
    <mergeCell ref="U66:V66"/>
    <mergeCell ref="W66:X66"/>
    <mergeCell ref="Y66:AB66"/>
    <mergeCell ref="B68:C68"/>
    <mergeCell ref="D68:I69"/>
    <mergeCell ref="U68:V68"/>
    <mergeCell ref="W68:X68"/>
    <mergeCell ref="Y68:AB68"/>
    <mergeCell ref="B70:C70"/>
    <mergeCell ref="D70:I72"/>
    <mergeCell ref="U70:V70"/>
    <mergeCell ref="W70:X70"/>
    <mergeCell ref="Y70:AB70"/>
    <mergeCell ref="B73:C73"/>
    <mergeCell ref="D73:I74"/>
    <mergeCell ref="U73:V73"/>
    <mergeCell ref="W73:X73"/>
    <mergeCell ref="Y73:AB73"/>
    <mergeCell ref="B75:C75"/>
    <mergeCell ref="D75:I76"/>
    <mergeCell ref="U75:V75"/>
    <mergeCell ref="W75:X75"/>
    <mergeCell ref="Y75:AB75"/>
    <mergeCell ref="B77:C77"/>
    <mergeCell ref="D77:I78"/>
    <mergeCell ref="U77:V77"/>
    <mergeCell ref="W77:X77"/>
    <mergeCell ref="Y77:AB77"/>
    <mergeCell ref="B79:C79"/>
    <mergeCell ref="D79:I80"/>
    <mergeCell ref="U79:V79"/>
    <mergeCell ref="W79:X79"/>
    <mergeCell ref="Y79:AB79"/>
    <mergeCell ref="B81:C81"/>
    <mergeCell ref="D81:I82"/>
    <mergeCell ref="U81:V81"/>
    <mergeCell ref="W81:X81"/>
    <mergeCell ref="Y81:AB81"/>
    <mergeCell ref="B83:C83"/>
    <mergeCell ref="D83:I84"/>
    <mergeCell ref="U83:V83"/>
    <mergeCell ref="W83:X83"/>
    <mergeCell ref="Y83:AB83"/>
    <mergeCell ref="B85:C86"/>
    <mergeCell ref="D85:I86"/>
    <mergeCell ref="U85:V85"/>
    <mergeCell ref="W85:X85"/>
    <mergeCell ref="Y85:AB85"/>
    <mergeCell ref="B87:C88"/>
    <mergeCell ref="D87:I88"/>
    <mergeCell ref="U87:V87"/>
    <mergeCell ref="W87:X87"/>
    <mergeCell ref="Y87:AB87"/>
    <mergeCell ref="B89:C89"/>
    <mergeCell ref="D89:I90"/>
    <mergeCell ref="U89:V89"/>
    <mergeCell ref="W89:X89"/>
    <mergeCell ref="Y89:AB89"/>
    <mergeCell ref="B91:C91"/>
    <mergeCell ref="D91:I92"/>
    <mergeCell ref="U91:V91"/>
    <mergeCell ref="W91:X91"/>
    <mergeCell ref="Y91:AB91"/>
    <mergeCell ref="B93:C94"/>
    <mergeCell ref="D93:I94"/>
    <mergeCell ref="U93:V93"/>
    <mergeCell ref="W93:X93"/>
    <mergeCell ref="Y93:AB93"/>
    <mergeCell ref="B95:C95"/>
    <mergeCell ref="D95:I96"/>
    <mergeCell ref="U95:V95"/>
    <mergeCell ref="W95:X95"/>
    <mergeCell ref="Y95:AB95"/>
    <mergeCell ref="B97:C98"/>
    <mergeCell ref="D97:I98"/>
    <mergeCell ref="U97:V97"/>
    <mergeCell ref="W97:X97"/>
    <mergeCell ref="Y97:AB97"/>
    <mergeCell ref="B99:C100"/>
    <mergeCell ref="D99:I100"/>
    <mergeCell ref="U99:V99"/>
    <mergeCell ref="W99:X99"/>
    <mergeCell ref="Y99:AB99"/>
    <mergeCell ref="B101:C102"/>
    <mergeCell ref="D101:I102"/>
    <mergeCell ref="U101:V101"/>
    <mergeCell ref="W101:X101"/>
    <mergeCell ref="Y101:AB101"/>
    <mergeCell ref="B103:C104"/>
    <mergeCell ref="D103:I104"/>
    <mergeCell ref="U103:V103"/>
    <mergeCell ref="W103:X103"/>
    <mergeCell ref="Y103:AB103"/>
    <mergeCell ref="B105:C106"/>
    <mergeCell ref="D105:I106"/>
    <mergeCell ref="U105:V105"/>
    <mergeCell ref="W105:X105"/>
    <mergeCell ref="Y105:AB105"/>
    <mergeCell ref="B107:C108"/>
    <mergeCell ref="D107:I108"/>
    <mergeCell ref="U107:V107"/>
    <mergeCell ref="W107:X107"/>
    <mergeCell ref="Y107:AB107"/>
    <mergeCell ref="B109:C110"/>
    <mergeCell ref="D109:I110"/>
    <mergeCell ref="U109:V109"/>
    <mergeCell ref="W109:X109"/>
    <mergeCell ref="Y109:AB109"/>
    <mergeCell ref="B111:C112"/>
    <mergeCell ref="D111:I112"/>
    <mergeCell ref="U111:V111"/>
    <mergeCell ref="W111:X111"/>
    <mergeCell ref="Y111:AB111"/>
    <mergeCell ref="B113:C114"/>
    <mergeCell ref="D113:I114"/>
    <mergeCell ref="U113:V113"/>
    <mergeCell ref="W113:X113"/>
    <mergeCell ref="Y113:AB113"/>
    <mergeCell ref="B115:C116"/>
    <mergeCell ref="D115:I116"/>
    <mergeCell ref="U115:V115"/>
    <mergeCell ref="W115:X115"/>
    <mergeCell ref="Y115:AB115"/>
    <mergeCell ref="B117:C118"/>
    <mergeCell ref="D117:I118"/>
    <mergeCell ref="U117:V117"/>
    <mergeCell ref="W117:X117"/>
    <mergeCell ref="Y117:AB117"/>
    <mergeCell ref="B119:C119"/>
    <mergeCell ref="D119:I120"/>
    <mergeCell ref="U119:V119"/>
    <mergeCell ref="W119:X119"/>
    <mergeCell ref="Y119:AB119"/>
    <mergeCell ref="B121:C121"/>
    <mergeCell ref="D121:I122"/>
    <mergeCell ref="U121:V121"/>
    <mergeCell ref="W121:X121"/>
    <mergeCell ref="Y121:AB121"/>
    <mergeCell ref="B123:C124"/>
    <mergeCell ref="D123:I124"/>
    <mergeCell ref="U123:V123"/>
    <mergeCell ref="W123:X123"/>
    <mergeCell ref="Y123:AB123"/>
    <mergeCell ref="B125:C125"/>
    <mergeCell ref="D125:I126"/>
    <mergeCell ref="U125:V125"/>
    <mergeCell ref="W125:X125"/>
    <mergeCell ref="Y125:AB125"/>
    <mergeCell ref="B127:C128"/>
    <mergeCell ref="D127:I128"/>
    <mergeCell ref="U127:V127"/>
    <mergeCell ref="W127:X127"/>
    <mergeCell ref="Y127:AB127"/>
    <mergeCell ref="B129:C130"/>
    <mergeCell ref="D129:I130"/>
    <mergeCell ref="U129:V129"/>
    <mergeCell ref="W129:X129"/>
    <mergeCell ref="Y129:AB129"/>
    <mergeCell ref="B131:C132"/>
    <mergeCell ref="D131:I132"/>
    <mergeCell ref="U131:V131"/>
    <mergeCell ref="W131:X131"/>
    <mergeCell ref="Y131:AB131"/>
    <mergeCell ref="B133:C134"/>
    <mergeCell ref="D133:I134"/>
    <mergeCell ref="U133:V133"/>
    <mergeCell ref="W133:X133"/>
    <mergeCell ref="Y133:AB133"/>
    <mergeCell ref="B135:C135"/>
    <mergeCell ref="D135:I136"/>
    <mergeCell ref="U135:V135"/>
    <mergeCell ref="W135:X135"/>
    <mergeCell ref="Y135:AB135"/>
    <mergeCell ref="B137:C138"/>
    <mergeCell ref="D137:I138"/>
    <mergeCell ref="U137:V137"/>
    <mergeCell ref="W137:X137"/>
    <mergeCell ref="Y137:AB137"/>
    <mergeCell ref="B139:C139"/>
    <mergeCell ref="D139:I142"/>
    <mergeCell ref="U139:V139"/>
    <mergeCell ref="W139:X139"/>
    <mergeCell ref="Y139:AB139"/>
    <mergeCell ref="B143:C143"/>
    <mergeCell ref="D143:I144"/>
    <mergeCell ref="U143:V143"/>
    <mergeCell ref="W143:X143"/>
    <mergeCell ref="Y143:AB143"/>
    <mergeCell ref="B145:C146"/>
    <mergeCell ref="D145:I146"/>
    <mergeCell ref="U145:V145"/>
    <mergeCell ref="W145:X145"/>
    <mergeCell ref="Y145:AB145"/>
    <mergeCell ref="B147:C148"/>
    <mergeCell ref="D147:I148"/>
    <mergeCell ref="U147:V147"/>
    <mergeCell ref="W147:X147"/>
    <mergeCell ref="Y147:AB147"/>
    <mergeCell ref="B149:C150"/>
    <mergeCell ref="D149:I150"/>
    <mergeCell ref="U149:V149"/>
    <mergeCell ref="W149:X149"/>
    <mergeCell ref="Y149:AB149"/>
    <mergeCell ref="Y153:AB153"/>
    <mergeCell ref="AC153:AD153"/>
    <mergeCell ref="A157:C158"/>
    <mergeCell ref="U157:V157"/>
    <mergeCell ref="W157:X157"/>
    <mergeCell ref="Y157:AB157"/>
    <mergeCell ref="B151:C152"/>
    <mergeCell ref="D151:I152"/>
    <mergeCell ref="U151:V151"/>
    <mergeCell ref="W151:X151"/>
    <mergeCell ref="Y151:AB151"/>
    <mergeCell ref="B153:C153"/>
    <mergeCell ref="D153:J155"/>
    <mergeCell ref="R153:S153"/>
    <mergeCell ref="U153:V153"/>
    <mergeCell ref="W153:X153"/>
  </mergeCells>
  <pageMargins left="0.25" right="0.25" top="0.25" bottom="0.25" header="0" footer="0"/>
  <pageSetup scale="87" fitToWidth="0" fitToHeight="0" orientation="landscape" horizontalDpi="4294967293" verticalDpi="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
  <sheetViews>
    <sheetView view="pageBreakPreview" zoomScaleNormal="100" zoomScaleSheetLayoutView="100" workbookViewId="0"/>
  </sheetViews>
  <sheetFormatPr baseColWidth="10" defaultRowHeight="15" x14ac:dyDescent="0.25"/>
  <cols>
    <col min="1" max="1" width="32.7109375" bestFit="1" customWidth="1"/>
    <col min="2" max="2" width="12" bestFit="1" customWidth="1"/>
    <col min="3" max="3" width="62" bestFit="1" customWidth="1"/>
    <col min="4" max="6" width="12.7109375" bestFit="1" customWidth="1"/>
    <col min="7" max="7" width="12.42578125" bestFit="1" customWidth="1"/>
    <col min="8" max="8" width="13.42578125" bestFit="1" customWidth="1"/>
  </cols>
  <sheetData>
    <row r="1" spans="1:9" x14ac:dyDescent="0.25">
      <c r="C1" s="69" t="s">
        <v>164</v>
      </c>
      <c r="D1" s="70"/>
      <c r="E1" s="70"/>
      <c r="F1" s="70"/>
      <c r="G1" s="70"/>
      <c r="H1" s="70"/>
    </row>
    <row r="2" spans="1:9" x14ac:dyDescent="0.25">
      <c r="C2" s="69" t="s">
        <v>165</v>
      </c>
      <c r="D2" s="70"/>
      <c r="E2" s="70"/>
      <c r="F2" s="70"/>
      <c r="G2" s="70"/>
      <c r="H2" s="70"/>
    </row>
    <row r="3" spans="1:9" x14ac:dyDescent="0.25">
      <c r="C3" s="69" t="s">
        <v>859</v>
      </c>
      <c r="D3" s="71"/>
      <c r="E3" s="71"/>
      <c r="F3" s="71"/>
      <c r="G3" s="71"/>
      <c r="H3" s="71"/>
    </row>
    <row r="4" spans="1:9" x14ac:dyDescent="0.25">
      <c r="C4" s="69" t="s">
        <v>243</v>
      </c>
    </row>
    <row r="6" spans="1:9" s="73" customFormat="1" ht="30" x14ac:dyDescent="0.25">
      <c r="A6" s="72" t="s">
        <v>167</v>
      </c>
      <c r="B6" s="72" t="s">
        <v>168</v>
      </c>
      <c r="C6" s="72" t="s">
        <v>169</v>
      </c>
      <c r="D6" s="72" t="s">
        <v>170</v>
      </c>
      <c r="E6" s="72" t="s">
        <v>171</v>
      </c>
      <c r="F6" s="72" t="s">
        <v>172</v>
      </c>
      <c r="G6" s="72" t="s">
        <v>173</v>
      </c>
      <c r="H6" s="72" t="s">
        <v>174</v>
      </c>
    </row>
    <row r="7" spans="1:9" x14ac:dyDescent="0.25">
      <c r="A7" s="3" t="s">
        <v>175</v>
      </c>
      <c r="B7" s="3">
        <v>3033907322</v>
      </c>
      <c r="C7" s="74" t="s">
        <v>176</v>
      </c>
      <c r="D7" s="75">
        <v>0</v>
      </c>
      <c r="E7" s="76">
        <v>100000</v>
      </c>
      <c r="F7" s="76">
        <v>0</v>
      </c>
      <c r="G7" s="76">
        <f t="shared" ref="G7:G9" si="0">+D7+E7-F7</f>
        <v>100000</v>
      </c>
      <c r="H7" s="76">
        <f>+G7-D7</f>
        <v>100000</v>
      </c>
      <c r="I7" s="140"/>
    </row>
    <row r="8" spans="1:9" x14ac:dyDescent="0.25">
      <c r="A8" s="3" t="s">
        <v>177</v>
      </c>
      <c r="B8" s="3">
        <v>20010015315</v>
      </c>
      <c r="C8" s="74" t="s">
        <v>178</v>
      </c>
      <c r="D8" s="75">
        <v>2.81</v>
      </c>
      <c r="E8" s="76">
        <v>40033.800000000003</v>
      </c>
      <c r="F8" s="76">
        <v>0.24</v>
      </c>
      <c r="G8" s="76">
        <f t="shared" si="0"/>
        <v>40036.370000000003</v>
      </c>
      <c r="H8" s="76">
        <f t="shared" ref="H8:H9" si="1">+G8-D8</f>
        <v>40033.560000000005</v>
      </c>
    </row>
    <row r="9" spans="1:9" x14ac:dyDescent="0.25">
      <c r="A9" s="3" t="s">
        <v>177</v>
      </c>
      <c r="B9" s="3">
        <v>1220274255</v>
      </c>
      <c r="C9" s="3" t="s">
        <v>179</v>
      </c>
      <c r="D9" s="75">
        <v>0</v>
      </c>
      <c r="E9" s="76">
        <v>237.3</v>
      </c>
      <c r="F9" s="76">
        <v>0</v>
      </c>
      <c r="G9" s="76">
        <f t="shared" si="0"/>
        <v>237.3</v>
      </c>
      <c r="H9" s="76">
        <f t="shared" si="1"/>
        <v>237.3</v>
      </c>
    </row>
    <row r="10" spans="1:9" x14ac:dyDescent="0.25">
      <c r="A10" s="3"/>
      <c r="B10" s="3"/>
      <c r="C10" s="3" t="s">
        <v>180</v>
      </c>
      <c r="D10" s="3"/>
      <c r="E10" s="76"/>
      <c r="F10" s="76"/>
      <c r="G10" s="3"/>
      <c r="H10" s="3"/>
    </row>
    <row r="11" spans="1:9" x14ac:dyDescent="0.25">
      <c r="A11" s="3"/>
      <c r="B11" s="3"/>
      <c r="C11" s="3"/>
      <c r="D11" s="3"/>
      <c r="E11" s="3"/>
      <c r="F11" s="3"/>
      <c r="G11" s="77"/>
      <c r="H11" s="3"/>
    </row>
    <row r="12" spans="1:9" x14ac:dyDescent="0.25">
      <c r="A12" s="3"/>
      <c r="B12" s="3"/>
      <c r="C12" s="3"/>
      <c r="D12" s="3"/>
      <c r="E12" s="3"/>
      <c r="F12" s="3"/>
      <c r="G12" s="3"/>
      <c r="H12" s="3"/>
    </row>
    <row r="13" spans="1:9" x14ac:dyDescent="0.25">
      <c r="A13" s="3"/>
      <c r="B13" s="3"/>
      <c r="C13" s="3"/>
      <c r="D13" s="3"/>
      <c r="E13" s="3"/>
      <c r="F13" s="3"/>
      <c r="G13" s="3"/>
      <c r="H13" s="3"/>
    </row>
  </sheetData>
  <pageMargins left="0.70866141732283472" right="0.70866141732283472" top="0.74803149606299213" bottom="0.74803149606299213" header="0.31496062992125984" footer="0.31496062992125984"/>
  <pageSetup paperSize="258" scale="7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2"/>
  <sheetViews>
    <sheetView showGridLines="0" view="pageBreakPreview" zoomScaleNormal="100" zoomScaleSheetLayoutView="100" workbookViewId="0">
      <selection activeCell="B10" sqref="B10"/>
    </sheetView>
  </sheetViews>
  <sheetFormatPr baseColWidth="10" defaultRowHeight="15" x14ac:dyDescent="0.25"/>
  <cols>
    <col min="1" max="1" width="1.85546875" customWidth="1"/>
    <col min="2" max="2" width="19" customWidth="1"/>
    <col min="3" max="3" width="13.5703125" customWidth="1"/>
    <col min="6" max="6" width="21" customWidth="1"/>
    <col min="7" max="7" width="25.5703125" customWidth="1"/>
    <col min="8" max="8" width="27.28515625" customWidth="1"/>
    <col min="9" max="9" width="23.42578125" customWidth="1"/>
    <col min="10" max="10" width="21.7109375" customWidth="1"/>
    <col min="11" max="11" width="18.85546875" customWidth="1"/>
    <col min="12" max="12" width="27.85546875" customWidth="1"/>
  </cols>
  <sheetData>
    <row r="2" spans="2:12" ht="15.75" x14ac:dyDescent="0.25">
      <c r="B2" s="169" t="s">
        <v>70</v>
      </c>
      <c r="C2" s="170"/>
      <c r="D2" s="170"/>
      <c r="E2" s="170"/>
      <c r="F2" s="170"/>
      <c r="G2" s="170"/>
      <c r="H2" s="170"/>
      <c r="I2" s="170"/>
      <c r="J2" s="170"/>
      <c r="K2" s="170"/>
      <c r="L2" s="171"/>
    </row>
    <row r="3" spans="2:12" ht="15.75" x14ac:dyDescent="0.25">
      <c r="B3" s="169" t="s">
        <v>71</v>
      </c>
      <c r="C3" s="170"/>
      <c r="D3" s="170"/>
      <c r="E3" s="170"/>
      <c r="F3" s="170"/>
      <c r="G3" s="170"/>
      <c r="H3" s="170"/>
      <c r="I3" s="170"/>
      <c r="J3" s="170"/>
      <c r="K3" s="170"/>
      <c r="L3" s="171"/>
    </row>
    <row r="4" spans="2:12" ht="15.75" customHeight="1" x14ac:dyDescent="0.25">
      <c r="B4" s="169" t="s">
        <v>72</v>
      </c>
      <c r="C4" s="170"/>
      <c r="D4" s="170"/>
      <c r="E4" s="170"/>
      <c r="F4" s="170"/>
      <c r="G4" s="170"/>
      <c r="H4" s="170"/>
      <c r="I4" s="170"/>
      <c r="J4" s="170"/>
      <c r="K4" s="170"/>
      <c r="L4" s="171"/>
    </row>
    <row r="5" spans="2:12" ht="15.75" x14ac:dyDescent="0.25">
      <c r="B5" s="169" t="s">
        <v>73</v>
      </c>
      <c r="C5" s="170"/>
      <c r="D5" s="170"/>
      <c r="E5" s="170"/>
      <c r="F5" s="170"/>
      <c r="G5" s="170"/>
      <c r="H5" s="170"/>
      <c r="I5" s="170"/>
      <c r="J5" s="170"/>
      <c r="K5" s="170"/>
      <c r="L5" s="171"/>
    </row>
    <row r="6" spans="2:12" ht="15.75" x14ac:dyDescent="0.25">
      <c r="B6" s="169" t="s">
        <v>74</v>
      </c>
      <c r="C6" s="170"/>
      <c r="D6" s="170"/>
      <c r="E6" s="170"/>
      <c r="F6" s="170"/>
      <c r="G6" s="170"/>
      <c r="H6" s="170"/>
      <c r="I6" s="170"/>
      <c r="J6" s="170"/>
      <c r="K6" s="170"/>
      <c r="L6" s="171"/>
    </row>
    <row r="7" spans="2:12" ht="15.75" x14ac:dyDescent="0.25">
      <c r="B7" s="169" t="s">
        <v>750</v>
      </c>
      <c r="C7" s="170"/>
      <c r="D7" s="170"/>
      <c r="E7" s="170"/>
      <c r="F7" s="170"/>
      <c r="G7" s="170"/>
      <c r="H7" s="170"/>
      <c r="I7" s="170"/>
      <c r="J7" s="170"/>
      <c r="K7" s="170"/>
      <c r="L7" s="171"/>
    </row>
    <row r="8" spans="2:12" ht="15.75" x14ac:dyDescent="0.25">
      <c r="B8" s="266" t="s">
        <v>835</v>
      </c>
      <c r="C8" s="170"/>
      <c r="D8" s="170"/>
      <c r="E8" s="170"/>
      <c r="F8" s="170"/>
      <c r="G8" s="170"/>
      <c r="H8" s="170"/>
      <c r="I8" s="170"/>
      <c r="J8" s="170"/>
      <c r="K8" s="170"/>
      <c r="L8" s="171"/>
    </row>
    <row r="9" spans="2:12" ht="15.75" x14ac:dyDescent="0.25">
      <c r="B9" s="266" t="s">
        <v>836</v>
      </c>
      <c r="C9" s="170"/>
      <c r="D9" s="170"/>
      <c r="E9" s="170"/>
      <c r="F9" s="170"/>
      <c r="G9" s="170"/>
      <c r="H9" s="170"/>
      <c r="I9" s="170"/>
      <c r="J9" s="170"/>
      <c r="K9" s="170"/>
      <c r="L9" s="171"/>
    </row>
    <row r="10" spans="2:12" ht="15.75" x14ac:dyDescent="0.25">
      <c r="B10" s="24"/>
      <c r="C10" s="24"/>
      <c r="D10" s="24"/>
      <c r="E10" s="24"/>
      <c r="F10" s="24"/>
      <c r="G10" s="24"/>
      <c r="H10" s="24"/>
      <c r="I10" s="24"/>
      <c r="J10" s="24"/>
      <c r="K10" s="24"/>
      <c r="L10" s="24"/>
    </row>
    <row r="11" spans="2:12" ht="21" customHeight="1" thickBot="1" x14ac:dyDescent="0.4">
      <c r="B11" s="265" t="s">
        <v>65</v>
      </c>
      <c r="C11" s="265"/>
      <c r="D11" s="265"/>
      <c r="E11" s="265"/>
      <c r="F11" s="265"/>
      <c r="G11" s="265"/>
      <c r="H11" s="265"/>
      <c r="I11" s="265"/>
      <c r="J11" s="265"/>
      <c r="K11" s="265"/>
      <c r="L11" s="265"/>
    </row>
    <row r="12" spans="2:12" ht="30" customHeight="1" thickBot="1" x14ac:dyDescent="0.3">
      <c r="B12" s="1" t="s">
        <v>0</v>
      </c>
      <c r="C12" s="2" t="s">
        <v>17</v>
      </c>
      <c r="D12" s="2" t="s">
        <v>18</v>
      </c>
      <c r="E12" s="2" t="s">
        <v>19</v>
      </c>
      <c r="F12" s="2" t="s">
        <v>1</v>
      </c>
      <c r="G12" s="267" t="s">
        <v>2</v>
      </c>
      <c r="H12" s="268"/>
      <c r="I12" s="269" t="s">
        <v>3</v>
      </c>
      <c r="J12" s="270"/>
      <c r="K12" s="267" t="s">
        <v>4</v>
      </c>
      <c r="L12" s="271"/>
    </row>
    <row r="13" spans="2:12" x14ac:dyDescent="0.25">
      <c r="B13" s="272" t="s">
        <v>16</v>
      </c>
      <c r="C13" s="274"/>
      <c r="D13" s="274"/>
      <c r="E13" s="274"/>
      <c r="F13" s="274"/>
      <c r="G13" s="19" t="s">
        <v>5</v>
      </c>
      <c r="H13" s="19"/>
      <c r="I13" s="19" t="s">
        <v>6</v>
      </c>
      <c r="J13" s="19"/>
      <c r="K13" s="19" t="s">
        <v>7</v>
      </c>
      <c r="L13" s="20"/>
    </row>
    <row r="14" spans="2:12" x14ac:dyDescent="0.25">
      <c r="B14" s="273"/>
      <c r="C14" s="275"/>
      <c r="D14" s="275"/>
      <c r="E14" s="275"/>
      <c r="F14" s="275"/>
      <c r="G14" s="21" t="s">
        <v>8</v>
      </c>
      <c r="H14" s="21"/>
      <c r="I14" s="21" t="s">
        <v>9</v>
      </c>
      <c r="J14" s="21"/>
      <c r="K14" s="21" t="s">
        <v>10</v>
      </c>
      <c r="L14" s="22"/>
    </row>
    <row r="15" spans="2:12" ht="30" x14ac:dyDescent="0.25">
      <c r="B15" s="273"/>
      <c r="C15" s="275"/>
      <c r="D15" s="275"/>
      <c r="E15" s="275"/>
      <c r="F15" s="275"/>
      <c r="G15" s="276"/>
      <c r="H15" s="276"/>
      <c r="I15" s="23" t="s">
        <v>11</v>
      </c>
      <c r="J15" s="21"/>
      <c r="K15" s="23" t="s">
        <v>12</v>
      </c>
      <c r="L15" s="22"/>
    </row>
    <row r="16" spans="2:12" x14ac:dyDescent="0.25">
      <c r="B16" s="273"/>
      <c r="C16" s="275"/>
      <c r="D16" s="275"/>
      <c r="E16" s="275"/>
      <c r="F16" s="275"/>
      <c r="G16" s="275"/>
      <c r="H16" s="275"/>
      <c r="I16" s="21" t="s">
        <v>13</v>
      </c>
      <c r="J16" s="21"/>
      <c r="K16" s="21" t="s">
        <v>14</v>
      </c>
      <c r="L16" s="22"/>
    </row>
    <row r="17" spans="2:12" x14ac:dyDescent="0.25">
      <c r="B17" s="273"/>
      <c r="C17" s="275"/>
      <c r="D17" s="275"/>
      <c r="E17" s="275"/>
      <c r="F17" s="275"/>
      <c r="G17" s="275"/>
      <c r="H17" s="275"/>
      <c r="I17" s="43" t="s">
        <v>15</v>
      </c>
      <c r="J17" s="43"/>
      <c r="K17" s="43"/>
      <c r="L17" s="44"/>
    </row>
    <row r="18" spans="2:12" x14ac:dyDescent="0.25">
      <c r="B18" s="262" t="s">
        <v>163</v>
      </c>
      <c r="C18" s="263"/>
      <c r="D18" s="263"/>
      <c r="E18" s="263"/>
      <c r="F18" s="263"/>
      <c r="G18" s="263"/>
      <c r="H18" s="263"/>
      <c r="I18" s="263"/>
      <c r="J18" s="263"/>
      <c r="K18" s="263"/>
      <c r="L18" s="264"/>
    </row>
    <row r="19" spans="2:12" x14ac:dyDescent="0.25">
      <c r="B19" s="7"/>
      <c r="C19" s="3"/>
      <c r="D19" s="3"/>
      <c r="E19" s="3"/>
      <c r="F19" s="3"/>
      <c r="G19" s="3"/>
      <c r="H19" s="3"/>
      <c r="I19" s="3"/>
      <c r="J19" s="3"/>
      <c r="K19" s="3"/>
      <c r="L19" s="4"/>
    </row>
    <row r="20" spans="2:12" x14ac:dyDescent="0.25">
      <c r="B20" s="7"/>
      <c r="C20" s="3"/>
      <c r="D20" s="3"/>
      <c r="E20" s="3"/>
      <c r="F20" s="3"/>
      <c r="G20" s="3"/>
      <c r="H20" s="3"/>
      <c r="I20" s="3"/>
      <c r="J20" s="3"/>
      <c r="K20" s="3"/>
      <c r="L20" s="4"/>
    </row>
    <row r="21" spans="2:12" x14ac:dyDescent="0.25">
      <c r="B21" s="7"/>
      <c r="C21" s="3"/>
      <c r="D21" s="3"/>
      <c r="E21" s="3"/>
      <c r="F21" s="3"/>
      <c r="G21" s="3"/>
      <c r="H21" s="3"/>
      <c r="I21" s="3"/>
      <c r="J21" s="3"/>
      <c r="K21" s="3"/>
      <c r="L21" s="4"/>
    </row>
    <row r="22" spans="2:12" x14ac:dyDescent="0.25">
      <c r="B22" s="7"/>
      <c r="C22" s="3"/>
      <c r="D22" s="3"/>
      <c r="E22" s="3"/>
      <c r="F22" s="3"/>
      <c r="G22" s="3"/>
      <c r="H22" s="3"/>
      <c r="I22" s="3"/>
      <c r="J22" s="3"/>
      <c r="K22" s="3"/>
      <c r="L22" s="4"/>
    </row>
    <row r="23" spans="2:12" x14ac:dyDescent="0.25">
      <c r="B23" s="7"/>
      <c r="C23" s="3"/>
      <c r="D23" s="3"/>
      <c r="E23" s="3"/>
      <c r="F23" s="3"/>
      <c r="G23" s="3"/>
      <c r="H23" s="3"/>
      <c r="I23" s="3"/>
      <c r="J23" s="3"/>
      <c r="K23" s="3"/>
      <c r="L23" s="4"/>
    </row>
    <row r="24" spans="2:12" x14ac:dyDescent="0.25">
      <c r="B24" s="7"/>
      <c r="C24" s="3"/>
      <c r="D24" s="3"/>
      <c r="E24" s="3"/>
      <c r="F24" s="3"/>
      <c r="G24" s="3"/>
      <c r="H24" s="3"/>
      <c r="I24" s="3"/>
      <c r="J24" s="3"/>
      <c r="K24" s="3"/>
      <c r="L24" s="4"/>
    </row>
    <row r="25" spans="2:12" x14ac:dyDescent="0.25">
      <c r="B25" s="7"/>
      <c r="C25" s="3"/>
      <c r="D25" s="3"/>
      <c r="E25" s="3"/>
      <c r="F25" s="3"/>
      <c r="G25" s="3"/>
      <c r="H25" s="3"/>
      <c r="I25" s="3"/>
      <c r="J25" s="3"/>
      <c r="K25" s="3"/>
      <c r="L25" s="4"/>
    </row>
    <row r="26" spans="2:12" x14ac:dyDescent="0.25">
      <c r="B26" s="7"/>
      <c r="C26" s="3"/>
      <c r="D26" s="3"/>
      <c r="E26" s="3"/>
      <c r="F26" s="3"/>
      <c r="G26" s="3"/>
      <c r="H26" s="3"/>
      <c r="I26" s="3"/>
      <c r="J26" s="3"/>
      <c r="K26" s="3"/>
      <c r="L26" s="4"/>
    </row>
    <row r="27" spans="2:12" x14ac:dyDescent="0.25">
      <c r="B27" s="7"/>
      <c r="C27" s="3"/>
      <c r="D27" s="3"/>
      <c r="E27" s="3"/>
      <c r="F27" s="3"/>
      <c r="G27" s="3"/>
      <c r="H27" s="3"/>
      <c r="I27" s="3"/>
      <c r="J27" s="3"/>
      <c r="K27" s="3"/>
      <c r="L27" s="4"/>
    </row>
    <row r="28" spans="2:12" x14ac:dyDescent="0.25">
      <c r="B28" s="7"/>
      <c r="C28" s="3"/>
      <c r="D28" s="3"/>
      <c r="E28" s="3"/>
      <c r="F28" s="3"/>
      <c r="G28" s="3"/>
      <c r="H28" s="3"/>
      <c r="I28" s="3"/>
      <c r="J28" s="3"/>
      <c r="K28" s="3"/>
      <c r="L28" s="4"/>
    </row>
    <row r="29" spans="2:12" x14ac:dyDescent="0.25">
      <c r="B29" s="7"/>
      <c r="C29" s="3"/>
      <c r="D29" s="3"/>
      <c r="E29" s="3"/>
      <c r="F29" s="3"/>
      <c r="G29" s="3"/>
      <c r="H29" s="3"/>
      <c r="I29" s="3"/>
      <c r="J29" s="3"/>
      <c r="K29" s="3"/>
      <c r="L29" s="4"/>
    </row>
    <row r="30" spans="2:12" x14ac:dyDescent="0.25">
      <c r="B30" s="7"/>
      <c r="C30" s="3"/>
      <c r="D30" s="3"/>
      <c r="E30" s="3"/>
      <c r="F30" s="3"/>
      <c r="G30" s="3"/>
      <c r="H30" s="3"/>
      <c r="I30" s="3"/>
      <c r="J30" s="3"/>
      <c r="K30" s="3"/>
      <c r="L30" s="4"/>
    </row>
    <row r="31" spans="2:12" x14ac:dyDescent="0.25">
      <c r="B31" s="7"/>
      <c r="C31" s="3"/>
      <c r="D31" s="3"/>
      <c r="E31" s="3"/>
      <c r="F31" s="3"/>
      <c r="G31" s="3"/>
      <c r="H31" s="3"/>
      <c r="I31" s="3"/>
      <c r="J31" s="3"/>
      <c r="K31" s="3"/>
      <c r="L31" s="4"/>
    </row>
    <row r="32" spans="2:12" ht="15.75" thickBot="1" x14ac:dyDescent="0.3">
      <c r="B32" s="8"/>
      <c r="C32" s="5"/>
      <c r="D32" s="5"/>
      <c r="E32" s="5"/>
      <c r="F32" s="5"/>
      <c r="G32" s="5"/>
      <c r="H32" s="5"/>
      <c r="I32" s="5"/>
      <c r="J32" s="5"/>
      <c r="K32" s="5"/>
      <c r="L32" s="6"/>
    </row>
  </sheetData>
  <mergeCells count="20">
    <mergeCell ref="B2:L2"/>
    <mergeCell ref="B3:L3"/>
    <mergeCell ref="B4:L4"/>
    <mergeCell ref="B5:L5"/>
    <mergeCell ref="B6:L6"/>
    <mergeCell ref="B18:L18"/>
    <mergeCell ref="B11:L11"/>
    <mergeCell ref="B9:L9"/>
    <mergeCell ref="B7:L7"/>
    <mergeCell ref="B8:L8"/>
    <mergeCell ref="G12:H12"/>
    <mergeCell ref="I12:J12"/>
    <mergeCell ref="K12:L12"/>
    <mergeCell ref="B13:B17"/>
    <mergeCell ref="C13:C17"/>
    <mergeCell ref="D13:D17"/>
    <mergeCell ref="E13:E17"/>
    <mergeCell ref="F13:F17"/>
    <mergeCell ref="G15:G17"/>
    <mergeCell ref="H15:H17"/>
  </mergeCells>
  <printOptions horizontalCentered="1"/>
  <pageMargins left="0.19685039370078741" right="0.19685039370078741" top="0.39370078740157483" bottom="0.39370078740157483" header="0.31496062992125984" footer="0.31496062992125984"/>
  <pageSetup paperSize="258" scale="64" orientation="landscape"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autoPageBreaks="0"/>
  </sheetPr>
  <dimension ref="B1:AK1044"/>
  <sheetViews>
    <sheetView showGridLines="0" view="pageBreakPreview" zoomScaleNormal="100" zoomScaleSheetLayoutView="100" workbookViewId="0"/>
  </sheetViews>
  <sheetFormatPr baseColWidth="10" defaultRowHeight="12.75" customHeight="1" x14ac:dyDescent="0.25"/>
  <cols>
    <col min="1" max="1" width="2" style="129" customWidth="1"/>
    <col min="2" max="2" width="4.42578125" style="129" customWidth="1"/>
    <col min="3" max="3" width="1.140625" style="129" customWidth="1"/>
    <col min="4" max="4" width="5.140625" style="129" customWidth="1"/>
    <col min="5" max="5" width="1.5703125" style="129" customWidth="1"/>
    <col min="6" max="7" width="1.140625" style="129" customWidth="1"/>
    <col min="8" max="8" width="2.42578125" style="129" customWidth="1"/>
    <col min="9" max="9" width="1" style="129" customWidth="1"/>
    <col min="10" max="10" width="3" style="129" customWidth="1"/>
    <col min="11" max="11" width="2.28515625" style="129" customWidth="1"/>
    <col min="12" max="12" width="1.140625" style="129" customWidth="1"/>
    <col min="13" max="13" width="2.28515625" style="129" customWidth="1"/>
    <col min="14" max="14" width="5.7109375" style="129" customWidth="1"/>
    <col min="15" max="15" width="6.42578125" style="129" customWidth="1"/>
    <col min="16" max="16" width="4" style="129" customWidth="1"/>
    <col min="17" max="17" width="1" style="129" customWidth="1"/>
    <col min="18" max="18" width="26" style="129" customWidth="1"/>
    <col min="19" max="19" width="7.140625" style="129" customWidth="1"/>
    <col min="20" max="20" width="3.42578125" style="129" customWidth="1"/>
    <col min="21" max="21" width="2.28515625" style="129" customWidth="1"/>
    <col min="22" max="22" width="3.85546875" style="129" customWidth="1"/>
    <col min="23" max="23" width="2.7109375" style="129" customWidth="1"/>
    <col min="24" max="24" width="13" style="129" customWidth="1"/>
    <col min="25" max="25" width="11.28515625" style="129" customWidth="1"/>
    <col min="26" max="26" width="5.7109375" style="129" customWidth="1"/>
    <col min="27" max="28" width="1.7109375" style="129" customWidth="1"/>
    <col min="29" max="30" width="1.140625" style="129" customWidth="1"/>
    <col min="31" max="31" width="2.28515625" style="129" customWidth="1"/>
    <col min="32" max="33" width="1.140625" style="129" customWidth="1"/>
    <col min="34" max="34" width="3.140625" style="129" customWidth="1"/>
    <col min="35" max="35" width="1.42578125" style="129" customWidth="1"/>
    <col min="36" max="36" width="3.42578125" style="129" customWidth="1"/>
    <col min="37" max="37" width="1.140625" style="129" customWidth="1"/>
    <col min="38" max="256" width="6.85546875" style="129" customWidth="1"/>
    <col min="257" max="257" width="2" style="129" customWidth="1"/>
    <col min="258" max="258" width="4.42578125" style="129" customWidth="1"/>
    <col min="259" max="259" width="1.140625" style="129" customWidth="1"/>
    <col min="260" max="260" width="5.140625" style="129" customWidth="1"/>
    <col min="261" max="261" width="1.5703125" style="129" customWidth="1"/>
    <col min="262" max="263" width="1.140625" style="129" customWidth="1"/>
    <col min="264" max="264" width="2.42578125" style="129" customWidth="1"/>
    <col min="265" max="265" width="1" style="129" customWidth="1"/>
    <col min="266" max="266" width="3" style="129" customWidth="1"/>
    <col min="267" max="267" width="2.28515625" style="129" customWidth="1"/>
    <col min="268" max="268" width="1.140625" style="129" customWidth="1"/>
    <col min="269" max="269" width="2.28515625" style="129" customWidth="1"/>
    <col min="270" max="270" width="5.7109375" style="129" customWidth="1"/>
    <col min="271" max="271" width="6.42578125" style="129" customWidth="1"/>
    <col min="272" max="272" width="4" style="129" customWidth="1"/>
    <col min="273" max="273" width="1" style="129" customWidth="1"/>
    <col min="274" max="274" width="26" style="129" customWidth="1"/>
    <col min="275" max="275" width="7.140625" style="129" customWidth="1"/>
    <col min="276" max="276" width="3.42578125" style="129" customWidth="1"/>
    <col min="277" max="277" width="2.28515625" style="129" customWidth="1"/>
    <col min="278" max="278" width="3.85546875" style="129" customWidth="1"/>
    <col min="279" max="279" width="2.7109375" style="129" customWidth="1"/>
    <col min="280" max="280" width="13" style="129" customWidth="1"/>
    <col min="281" max="281" width="11.28515625" style="129" customWidth="1"/>
    <col min="282" max="282" width="5.7109375" style="129" customWidth="1"/>
    <col min="283" max="284" width="1.7109375" style="129" customWidth="1"/>
    <col min="285" max="286" width="1.140625" style="129" customWidth="1"/>
    <col min="287" max="287" width="2.28515625" style="129" customWidth="1"/>
    <col min="288" max="289" width="1.140625" style="129" customWidth="1"/>
    <col min="290" max="290" width="3.140625" style="129" customWidth="1"/>
    <col min="291" max="291" width="1.42578125" style="129" customWidth="1"/>
    <col min="292" max="292" width="3.42578125" style="129" customWidth="1"/>
    <col min="293" max="293" width="1.140625" style="129" customWidth="1"/>
    <col min="294" max="512" width="6.85546875" style="129" customWidth="1"/>
    <col min="513" max="513" width="2" style="129" customWidth="1"/>
    <col min="514" max="514" width="4.42578125" style="129" customWidth="1"/>
    <col min="515" max="515" width="1.140625" style="129" customWidth="1"/>
    <col min="516" max="516" width="5.140625" style="129" customWidth="1"/>
    <col min="517" max="517" width="1.5703125" style="129" customWidth="1"/>
    <col min="518" max="519" width="1.140625" style="129" customWidth="1"/>
    <col min="520" max="520" width="2.42578125" style="129" customWidth="1"/>
    <col min="521" max="521" width="1" style="129" customWidth="1"/>
    <col min="522" max="522" width="3" style="129" customWidth="1"/>
    <col min="523" max="523" width="2.28515625" style="129" customWidth="1"/>
    <col min="524" max="524" width="1.140625" style="129" customWidth="1"/>
    <col min="525" max="525" width="2.28515625" style="129" customWidth="1"/>
    <col min="526" max="526" width="5.7109375" style="129" customWidth="1"/>
    <col min="527" max="527" width="6.42578125" style="129" customWidth="1"/>
    <col min="528" max="528" width="4" style="129" customWidth="1"/>
    <col min="529" max="529" width="1" style="129" customWidth="1"/>
    <col min="530" max="530" width="26" style="129" customWidth="1"/>
    <col min="531" max="531" width="7.140625" style="129" customWidth="1"/>
    <col min="532" max="532" width="3.42578125" style="129" customWidth="1"/>
    <col min="533" max="533" width="2.28515625" style="129" customWidth="1"/>
    <col min="534" max="534" width="3.85546875" style="129" customWidth="1"/>
    <col min="535" max="535" width="2.7109375" style="129" customWidth="1"/>
    <col min="536" max="536" width="13" style="129" customWidth="1"/>
    <col min="537" max="537" width="11.28515625" style="129" customWidth="1"/>
    <col min="538" max="538" width="5.7109375" style="129" customWidth="1"/>
    <col min="539" max="540" width="1.7109375" style="129" customWidth="1"/>
    <col min="541" max="542" width="1.140625" style="129" customWidth="1"/>
    <col min="543" max="543" width="2.28515625" style="129" customWidth="1"/>
    <col min="544" max="545" width="1.140625" style="129" customWidth="1"/>
    <col min="546" max="546" width="3.140625" style="129" customWidth="1"/>
    <col min="547" max="547" width="1.42578125" style="129" customWidth="1"/>
    <col min="548" max="548" width="3.42578125" style="129" customWidth="1"/>
    <col min="549" max="549" width="1.140625" style="129" customWidth="1"/>
    <col min="550" max="768" width="6.85546875" style="129" customWidth="1"/>
    <col min="769" max="769" width="2" style="129" customWidth="1"/>
    <col min="770" max="770" width="4.42578125" style="129" customWidth="1"/>
    <col min="771" max="771" width="1.140625" style="129" customWidth="1"/>
    <col min="772" max="772" width="5.140625" style="129" customWidth="1"/>
    <col min="773" max="773" width="1.5703125" style="129" customWidth="1"/>
    <col min="774" max="775" width="1.140625" style="129" customWidth="1"/>
    <col min="776" max="776" width="2.42578125" style="129" customWidth="1"/>
    <col min="777" max="777" width="1" style="129" customWidth="1"/>
    <col min="778" max="778" width="3" style="129" customWidth="1"/>
    <col min="779" max="779" width="2.28515625" style="129" customWidth="1"/>
    <col min="780" max="780" width="1.140625" style="129" customWidth="1"/>
    <col min="781" max="781" width="2.28515625" style="129" customWidth="1"/>
    <col min="782" max="782" width="5.7109375" style="129" customWidth="1"/>
    <col min="783" max="783" width="6.42578125" style="129" customWidth="1"/>
    <col min="784" max="784" width="4" style="129" customWidth="1"/>
    <col min="785" max="785" width="1" style="129" customWidth="1"/>
    <col min="786" max="786" width="26" style="129" customWidth="1"/>
    <col min="787" max="787" width="7.140625" style="129" customWidth="1"/>
    <col min="788" max="788" width="3.42578125" style="129" customWidth="1"/>
    <col min="789" max="789" width="2.28515625" style="129" customWidth="1"/>
    <col min="790" max="790" width="3.85546875" style="129" customWidth="1"/>
    <col min="791" max="791" width="2.7109375" style="129" customWidth="1"/>
    <col min="792" max="792" width="13" style="129" customWidth="1"/>
    <col min="793" max="793" width="11.28515625" style="129" customWidth="1"/>
    <col min="794" max="794" width="5.7109375" style="129" customWidth="1"/>
    <col min="795" max="796" width="1.7109375" style="129" customWidth="1"/>
    <col min="797" max="798" width="1.140625" style="129" customWidth="1"/>
    <col min="799" max="799" width="2.28515625" style="129" customWidth="1"/>
    <col min="800" max="801" width="1.140625" style="129" customWidth="1"/>
    <col min="802" max="802" width="3.140625" style="129" customWidth="1"/>
    <col min="803" max="803" width="1.42578125" style="129" customWidth="1"/>
    <col min="804" max="804" width="3.42578125" style="129" customWidth="1"/>
    <col min="805" max="805" width="1.140625" style="129" customWidth="1"/>
    <col min="806" max="1024" width="6.85546875" style="129" customWidth="1"/>
    <col min="1025" max="1025" width="2" style="129" customWidth="1"/>
    <col min="1026" max="1026" width="4.42578125" style="129" customWidth="1"/>
    <col min="1027" max="1027" width="1.140625" style="129" customWidth="1"/>
    <col min="1028" max="1028" width="5.140625" style="129" customWidth="1"/>
    <col min="1029" max="1029" width="1.5703125" style="129" customWidth="1"/>
    <col min="1030" max="1031" width="1.140625" style="129" customWidth="1"/>
    <col min="1032" max="1032" width="2.42578125" style="129" customWidth="1"/>
    <col min="1033" max="1033" width="1" style="129" customWidth="1"/>
    <col min="1034" max="1034" width="3" style="129" customWidth="1"/>
    <col min="1035" max="1035" width="2.28515625" style="129" customWidth="1"/>
    <col min="1036" max="1036" width="1.140625" style="129" customWidth="1"/>
    <col min="1037" max="1037" width="2.28515625" style="129" customWidth="1"/>
    <col min="1038" max="1038" width="5.7109375" style="129" customWidth="1"/>
    <col min="1039" max="1039" width="6.42578125" style="129" customWidth="1"/>
    <col min="1040" max="1040" width="4" style="129" customWidth="1"/>
    <col min="1041" max="1041" width="1" style="129" customWidth="1"/>
    <col min="1042" max="1042" width="26" style="129" customWidth="1"/>
    <col min="1043" max="1043" width="7.140625" style="129" customWidth="1"/>
    <col min="1044" max="1044" width="3.42578125" style="129" customWidth="1"/>
    <col min="1045" max="1045" width="2.28515625" style="129" customWidth="1"/>
    <col min="1046" max="1046" width="3.85546875" style="129" customWidth="1"/>
    <col min="1047" max="1047" width="2.7109375" style="129" customWidth="1"/>
    <col min="1048" max="1048" width="13" style="129" customWidth="1"/>
    <col min="1049" max="1049" width="11.28515625" style="129" customWidth="1"/>
    <col min="1050" max="1050" width="5.7109375" style="129" customWidth="1"/>
    <col min="1051" max="1052" width="1.7109375" style="129" customWidth="1"/>
    <col min="1053" max="1054" width="1.140625" style="129" customWidth="1"/>
    <col min="1055" max="1055" width="2.28515625" style="129" customWidth="1"/>
    <col min="1056" max="1057" width="1.140625" style="129" customWidth="1"/>
    <col min="1058" max="1058" width="3.140625" style="129" customWidth="1"/>
    <col min="1059" max="1059" width="1.42578125" style="129" customWidth="1"/>
    <col min="1060" max="1060" width="3.42578125" style="129" customWidth="1"/>
    <col min="1061" max="1061" width="1.140625" style="129" customWidth="1"/>
    <col min="1062" max="1280" width="6.85546875" style="129" customWidth="1"/>
    <col min="1281" max="1281" width="2" style="129" customWidth="1"/>
    <col min="1282" max="1282" width="4.42578125" style="129" customWidth="1"/>
    <col min="1283" max="1283" width="1.140625" style="129" customWidth="1"/>
    <col min="1284" max="1284" width="5.140625" style="129" customWidth="1"/>
    <col min="1285" max="1285" width="1.5703125" style="129" customWidth="1"/>
    <col min="1286" max="1287" width="1.140625" style="129" customWidth="1"/>
    <col min="1288" max="1288" width="2.42578125" style="129" customWidth="1"/>
    <col min="1289" max="1289" width="1" style="129" customWidth="1"/>
    <col min="1290" max="1290" width="3" style="129" customWidth="1"/>
    <col min="1291" max="1291" width="2.28515625" style="129" customWidth="1"/>
    <col min="1292" max="1292" width="1.140625" style="129" customWidth="1"/>
    <col min="1293" max="1293" width="2.28515625" style="129" customWidth="1"/>
    <col min="1294" max="1294" width="5.7109375" style="129" customWidth="1"/>
    <col min="1295" max="1295" width="6.42578125" style="129" customWidth="1"/>
    <col min="1296" max="1296" width="4" style="129" customWidth="1"/>
    <col min="1297" max="1297" width="1" style="129" customWidth="1"/>
    <col min="1298" max="1298" width="26" style="129" customWidth="1"/>
    <col min="1299" max="1299" width="7.140625" style="129" customWidth="1"/>
    <col min="1300" max="1300" width="3.42578125" style="129" customWidth="1"/>
    <col min="1301" max="1301" width="2.28515625" style="129" customWidth="1"/>
    <col min="1302" max="1302" width="3.85546875" style="129" customWidth="1"/>
    <col min="1303" max="1303" width="2.7109375" style="129" customWidth="1"/>
    <col min="1304" max="1304" width="13" style="129" customWidth="1"/>
    <col min="1305" max="1305" width="11.28515625" style="129" customWidth="1"/>
    <col min="1306" max="1306" width="5.7109375" style="129" customWidth="1"/>
    <col min="1307" max="1308" width="1.7109375" style="129" customWidth="1"/>
    <col min="1309" max="1310" width="1.140625" style="129" customWidth="1"/>
    <col min="1311" max="1311" width="2.28515625" style="129" customWidth="1"/>
    <col min="1312" max="1313" width="1.140625" style="129" customWidth="1"/>
    <col min="1314" max="1314" width="3.140625" style="129" customWidth="1"/>
    <col min="1315" max="1315" width="1.42578125" style="129" customWidth="1"/>
    <col min="1316" max="1316" width="3.42578125" style="129" customWidth="1"/>
    <col min="1317" max="1317" width="1.140625" style="129" customWidth="1"/>
    <col min="1318" max="1536" width="6.85546875" style="129" customWidth="1"/>
    <col min="1537" max="1537" width="2" style="129" customWidth="1"/>
    <col min="1538" max="1538" width="4.42578125" style="129" customWidth="1"/>
    <col min="1539" max="1539" width="1.140625" style="129" customWidth="1"/>
    <col min="1540" max="1540" width="5.140625" style="129" customWidth="1"/>
    <col min="1541" max="1541" width="1.5703125" style="129" customWidth="1"/>
    <col min="1542" max="1543" width="1.140625" style="129" customWidth="1"/>
    <col min="1544" max="1544" width="2.42578125" style="129" customWidth="1"/>
    <col min="1545" max="1545" width="1" style="129" customWidth="1"/>
    <col min="1546" max="1546" width="3" style="129" customWidth="1"/>
    <col min="1547" max="1547" width="2.28515625" style="129" customWidth="1"/>
    <col min="1548" max="1548" width="1.140625" style="129" customWidth="1"/>
    <col min="1549" max="1549" width="2.28515625" style="129" customWidth="1"/>
    <col min="1550" max="1550" width="5.7109375" style="129" customWidth="1"/>
    <col min="1551" max="1551" width="6.42578125" style="129" customWidth="1"/>
    <col min="1552" max="1552" width="4" style="129" customWidth="1"/>
    <col min="1553" max="1553" width="1" style="129" customWidth="1"/>
    <col min="1554" max="1554" width="26" style="129" customWidth="1"/>
    <col min="1555" max="1555" width="7.140625" style="129" customWidth="1"/>
    <col min="1556" max="1556" width="3.42578125" style="129" customWidth="1"/>
    <col min="1557" max="1557" width="2.28515625" style="129" customWidth="1"/>
    <col min="1558" max="1558" width="3.85546875" style="129" customWidth="1"/>
    <col min="1559" max="1559" width="2.7109375" style="129" customWidth="1"/>
    <col min="1560" max="1560" width="13" style="129" customWidth="1"/>
    <col min="1561" max="1561" width="11.28515625" style="129" customWidth="1"/>
    <col min="1562" max="1562" width="5.7109375" style="129" customWidth="1"/>
    <col min="1563" max="1564" width="1.7109375" style="129" customWidth="1"/>
    <col min="1565" max="1566" width="1.140625" style="129" customWidth="1"/>
    <col min="1567" max="1567" width="2.28515625" style="129" customWidth="1"/>
    <col min="1568" max="1569" width="1.140625" style="129" customWidth="1"/>
    <col min="1570" max="1570" width="3.140625" style="129" customWidth="1"/>
    <col min="1571" max="1571" width="1.42578125" style="129" customWidth="1"/>
    <col min="1572" max="1572" width="3.42578125" style="129" customWidth="1"/>
    <col min="1573" max="1573" width="1.140625" style="129" customWidth="1"/>
    <col min="1574" max="1792" width="6.85546875" style="129" customWidth="1"/>
    <col min="1793" max="1793" width="2" style="129" customWidth="1"/>
    <col min="1794" max="1794" width="4.42578125" style="129" customWidth="1"/>
    <col min="1795" max="1795" width="1.140625" style="129" customWidth="1"/>
    <col min="1796" max="1796" width="5.140625" style="129" customWidth="1"/>
    <col min="1797" max="1797" width="1.5703125" style="129" customWidth="1"/>
    <col min="1798" max="1799" width="1.140625" style="129" customWidth="1"/>
    <col min="1800" max="1800" width="2.42578125" style="129" customWidth="1"/>
    <col min="1801" max="1801" width="1" style="129" customWidth="1"/>
    <col min="1802" max="1802" width="3" style="129" customWidth="1"/>
    <col min="1803" max="1803" width="2.28515625" style="129" customWidth="1"/>
    <col min="1804" max="1804" width="1.140625" style="129" customWidth="1"/>
    <col min="1805" max="1805" width="2.28515625" style="129" customWidth="1"/>
    <col min="1806" max="1806" width="5.7109375" style="129" customWidth="1"/>
    <col min="1807" max="1807" width="6.42578125" style="129" customWidth="1"/>
    <col min="1808" max="1808" width="4" style="129" customWidth="1"/>
    <col min="1809" max="1809" width="1" style="129" customWidth="1"/>
    <col min="1810" max="1810" width="26" style="129" customWidth="1"/>
    <col min="1811" max="1811" width="7.140625" style="129" customWidth="1"/>
    <col min="1812" max="1812" width="3.42578125" style="129" customWidth="1"/>
    <col min="1813" max="1813" width="2.28515625" style="129" customWidth="1"/>
    <col min="1814" max="1814" width="3.85546875" style="129" customWidth="1"/>
    <col min="1815" max="1815" width="2.7109375" style="129" customWidth="1"/>
    <col min="1816" max="1816" width="13" style="129" customWidth="1"/>
    <col min="1817" max="1817" width="11.28515625" style="129" customWidth="1"/>
    <col min="1818" max="1818" width="5.7109375" style="129" customWidth="1"/>
    <col min="1819" max="1820" width="1.7109375" style="129" customWidth="1"/>
    <col min="1821" max="1822" width="1.140625" style="129" customWidth="1"/>
    <col min="1823" max="1823" width="2.28515625" style="129" customWidth="1"/>
    <col min="1824" max="1825" width="1.140625" style="129" customWidth="1"/>
    <col min="1826" max="1826" width="3.140625" style="129" customWidth="1"/>
    <col min="1827" max="1827" width="1.42578125" style="129" customWidth="1"/>
    <col min="1828" max="1828" width="3.42578125" style="129" customWidth="1"/>
    <col min="1829" max="1829" width="1.140625" style="129" customWidth="1"/>
    <col min="1830" max="2048" width="6.85546875" style="129" customWidth="1"/>
    <col min="2049" max="2049" width="2" style="129" customWidth="1"/>
    <col min="2050" max="2050" width="4.42578125" style="129" customWidth="1"/>
    <col min="2051" max="2051" width="1.140625" style="129" customWidth="1"/>
    <col min="2052" max="2052" width="5.140625" style="129" customWidth="1"/>
    <col min="2053" max="2053" width="1.5703125" style="129" customWidth="1"/>
    <col min="2054" max="2055" width="1.140625" style="129" customWidth="1"/>
    <col min="2056" max="2056" width="2.42578125" style="129" customWidth="1"/>
    <col min="2057" max="2057" width="1" style="129" customWidth="1"/>
    <col min="2058" max="2058" width="3" style="129" customWidth="1"/>
    <col min="2059" max="2059" width="2.28515625" style="129" customWidth="1"/>
    <col min="2060" max="2060" width="1.140625" style="129" customWidth="1"/>
    <col min="2061" max="2061" width="2.28515625" style="129" customWidth="1"/>
    <col min="2062" max="2062" width="5.7109375" style="129" customWidth="1"/>
    <col min="2063" max="2063" width="6.42578125" style="129" customWidth="1"/>
    <col min="2064" max="2064" width="4" style="129" customWidth="1"/>
    <col min="2065" max="2065" width="1" style="129" customWidth="1"/>
    <col min="2066" max="2066" width="26" style="129" customWidth="1"/>
    <col min="2067" max="2067" width="7.140625" style="129" customWidth="1"/>
    <col min="2068" max="2068" width="3.42578125" style="129" customWidth="1"/>
    <col min="2069" max="2069" width="2.28515625" style="129" customWidth="1"/>
    <col min="2070" max="2070" width="3.85546875" style="129" customWidth="1"/>
    <col min="2071" max="2071" width="2.7109375" style="129" customWidth="1"/>
    <col min="2072" max="2072" width="13" style="129" customWidth="1"/>
    <col min="2073" max="2073" width="11.28515625" style="129" customWidth="1"/>
    <col min="2074" max="2074" width="5.7109375" style="129" customWidth="1"/>
    <col min="2075" max="2076" width="1.7109375" style="129" customWidth="1"/>
    <col min="2077" max="2078" width="1.140625" style="129" customWidth="1"/>
    <col min="2079" max="2079" width="2.28515625" style="129" customWidth="1"/>
    <col min="2080" max="2081" width="1.140625" style="129" customWidth="1"/>
    <col min="2082" max="2082" width="3.140625" style="129" customWidth="1"/>
    <col min="2083" max="2083" width="1.42578125" style="129" customWidth="1"/>
    <col min="2084" max="2084" width="3.42578125" style="129" customWidth="1"/>
    <col min="2085" max="2085" width="1.140625" style="129" customWidth="1"/>
    <col min="2086" max="2304" width="6.85546875" style="129" customWidth="1"/>
    <col min="2305" max="2305" width="2" style="129" customWidth="1"/>
    <col min="2306" max="2306" width="4.42578125" style="129" customWidth="1"/>
    <col min="2307" max="2307" width="1.140625" style="129" customWidth="1"/>
    <col min="2308" max="2308" width="5.140625" style="129" customWidth="1"/>
    <col min="2309" max="2309" width="1.5703125" style="129" customWidth="1"/>
    <col min="2310" max="2311" width="1.140625" style="129" customWidth="1"/>
    <col min="2312" max="2312" width="2.42578125" style="129" customWidth="1"/>
    <col min="2313" max="2313" width="1" style="129" customWidth="1"/>
    <col min="2314" max="2314" width="3" style="129" customWidth="1"/>
    <col min="2315" max="2315" width="2.28515625" style="129" customWidth="1"/>
    <col min="2316" max="2316" width="1.140625" style="129" customWidth="1"/>
    <col min="2317" max="2317" width="2.28515625" style="129" customWidth="1"/>
    <col min="2318" max="2318" width="5.7109375" style="129" customWidth="1"/>
    <col min="2319" max="2319" width="6.42578125" style="129" customWidth="1"/>
    <col min="2320" max="2320" width="4" style="129" customWidth="1"/>
    <col min="2321" max="2321" width="1" style="129" customWidth="1"/>
    <col min="2322" max="2322" width="26" style="129" customWidth="1"/>
    <col min="2323" max="2323" width="7.140625" style="129" customWidth="1"/>
    <col min="2324" max="2324" width="3.42578125" style="129" customWidth="1"/>
    <col min="2325" max="2325" width="2.28515625" style="129" customWidth="1"/>
    <col min="2326" max="2326" width="3.85546875" style="129" customWidth="1"/>
    <col min="2327" max="2327" width="2.7109375" style="129" customWidth="1"/>
    <col min="2328" max="2328" width="13" style="129" customWidth="1"/>
    <col min="2329" max="2329" width="11.28515625" style="129" customWidth="1"/>
    <col min="2330" max="2330" width="5.7109375" style="129" customWidth="1"/>
    <col min="2331" max="2332" width="1.7109375" style="129" customWidth="1"/>
    <col min="2333" max="2334" width="1.140625" style="129" customWidth="1"/>
    <col min="2335" max="2335" width="2.28515625" style="129" customWidth="1"/>
    <col min="2336" max="2337" width="1.140625" style="129" customWidth="1"/>
    <col min="2338" max="2338" width="3.140625" style="129" customWidth="1"/>
    <col min="2339" max="2339" width="1.42578125" style="129" customWidth="1"/>
    <col min="2340" max="2340" width="3.42578125" style="129" customWidth="1"/>
    <col min="2341" max="2341" width="1.140625" style="129" customWidth="1"/>
    <col min="2342" max="2560" width="6.85546875" style="129" customWidth="1"/>
    <col min="2561" max="2561" width="2" style="129" customWidth="1"/>
    <col min="2562" max="2562" width="4.42578125" style="129" customWidth="1"/>
    <col min="2563" max="2563" width="1.140625" style="129" customWidth="1"/>
    <col min="2564" max="2564" width="5.140625" style="129" customWidth="1"/>
    <col min="2565" max="2565" width="1.5703125" style="129" customWidth="1"/>
    <col min="2566" max="2567" width="1.140625" style="129" customWidth="1"/>
    <col min="2568" max="2568" width="2.42578125" style="129" customWidth="1"/>
    <col min="2569" max="2569" width="1" style="129" customWidth="1"/>
    <col min="2570" max="2570" width="3" style="129" customWidth="1"/>
    <col min="2571" max="2571" width="2.28515625" style="129" customWidth="1"/>
    <col min="2572" max="2572" width="1.140625" style="129" customWidth="1"/>
    <col min="2573" max="2573" width="2.28515625" style="129" customWidth="1"/>
    <col min="2574" max="2574" width="5.7109375" style="129" customWidth="1"/>
    <col min="2575" max="2575" width="6.42578125" style="129" customWidth="1"/>
    <col min="2576" max="2576" width="4" style="129" customWidth="1"/>
    <col min="2577" max="2577" width="1" style="129" customWidth="1"/>
    <col min="2578" max="2578" width="26" style="129" customWidth="1"/>
    <col min="2579" max="2579" width="7.140625" style="129" customWidth="1"/>
    <col min="2580" max="2580" width="3.42578125" style="129" customWidth="1"/>
    <col min="2581" max="2581" width="2.28515625" style="129" customWidth="1"/>
    <col min="2582" max="2582" width="3.85546875" style="129" customWidth="1"/>
    <col min="2583" max="2583" width="2.7109375" style="129" customWidth="1"/>
    <col min="2584" max="2584" width="13" style="129" customWidth="1"/>
    <col min="2585" max="2585" width="11.28515625" style="129" customWidth="1"/>
    <col min="2586" max="2586" width="5.7109375" style="129" customWidth="1"/>
    <col min="2587" max="2588" width="1.7109375" style="129" customWidth="1"/>
    <col min="2589" max="2590" width="1.140625" style="129" customWidth="1"/>
    <col min="2591" max="2591" width="2.28515625" style="129" customWidth="1"/>
    <col min="2592" max="2593" width="1.140625" style="129" customWidth="1"/>
    <col min="2594" max="2594" width="3.140625" style="129" customWidth="1"/>
    <col min="2595" max="2595" width="1.42578125" style="129" customWidth="1"/>
    <col min="2596" max="2596" width="3.42578125" style="129" customWidth="1"/>
    <col min="2597" max="2597" width="1.140625" style="129" customWidth="1"/>
    <col min="2598" max="2816" width="6.85546875" style="129" customWidth="1"/>
    <col min="2817" max="2817" width="2" style="129" customWidth="1"/>
    <col min="2818" max="2818" width="4.42578125" style="129" customWidth="1"/>
    <col min="2819" max="2819" width="1.140625" style="129" customWidth="1"/>
    <col min="2820" max="2820" width="5.140625" style="129" customWidth="1"/>
    <col min="2821" max="2821" width="1.5703125" style="129" customWidth="1"/>
    <col min="2822" max="2823" width="1.140625" style="129" customWidth="1"/>
    <col min="2824" max="2824" width="2.42578125" style="129" customWidth="1"/>
    <col min="2825" max="2825" width="1" style="129" customWidth="1"/>
    <col min="2826" max="2826" width="3" style="129" customWidth="1"/>
    <col min="2827" max="2827" width="2.28515625" style="129" customWidth="1"/>
    <col min="2828" max="2828" width="1.140625" style="129" customWidth="1"/>
    <col min="2829" max="2829" width="2.28515625" style="129" customWidth="1"/>
    <col min="2830" max="2830" width="5.7109375" style="129" customWidth="1"/>
    <col min="2831" max="2831" width="6.42578125" style="129" customWidth="1"/>
    <col min="2832" max="2832" width="4" style="129" customWidth="1"/>
    <col min="2833" max="2833" width="1" style="129" customWidth="1"/>
    <col min="2834" max="2834" width="26" style="129" customWidth="1"/>
    <col min="2835" max="2835" width="7.140625" style="129" customWidth="1"/>
    <col min="2836" max="2836" width="3.42578125" style="129" customWidth="1"/>
    <col min="2837" max="2837" width="2.28515625" style="129" customWidth="1"/>
    <col min="2838" max="2838" width="3.85546875" style="129" customWidth="1"/>
    <col min="2839" max="2839" width="2.7109375" style="129" customWidth="1"/>
    <col min="2840" max="2840" width="13" style="129" customWidth="1"/>
    <col min="2841" max="2841" width="11.28515625" style="129" customWidth="1"/>
    <col min="2842" max="2842" width="5.7109375" style="129" customWidth="1"/>
    <col min="2843" max="2844" width="1.7109375" style="129" customWidth="1"/>
    <col min="2845" max="2846" width="1.140625" style="129" customWidth="1"/>
    <col min="2847" max="2847" width="2.28515625" style="129" customWidth="1"/>
    <col min="2848" max="2849" width="1.140625" style="129" customWidth="1"/>
    <col min="2850" max="2850" width="3.140625" style="129" customWidth="1"/>
    <col min="2851" max="2851" width="1.42578125" style="129" customWidth="1"/>
    <col min="2852" max="2852" width="3.42578125" style="129" customWidth="1"/>
    <col min="2853" max="2853" width="1.140625" style="129" customWidth="1"/>
    <col min="2854" max="3072" width="6.85546875" style="129" customWidth="1"/>
    <col min="3073" max="3073" width="2" style="129" customWidth="1"/>
    <col min="3074" max="3074" width="4.42578125" style="129" customWidth="1"/>
    <col min="3075" max="3075" width="1.140625" style="129" customWidth="1"/>
    <col min="3076" max="3076" width="5.140625" style="129" customWidth="1"/>
    <col min="3077" max="3077" width="1.5703125" style="129" customWidth="1"/>
    <col min="3078" max="3079" width="1.140625" style="129" customWidth="1"/>
    <col min="3080" max="3080" width="2.42578125" style="129" customWidth="1"/>
    <col min="3081" max="3081" width="1" style="129" customWidth="1"/>
    <col min="3082" max="3082" width="3" style="129" customWidth="1"/>
    <col min="3083" max="3083" width="2.28515625" style="129" customWidth="1"/>
    <col min="3084" max="3084" width="1.140625" style="129" customWidth="1"/>
    <col min="3085" max="3085" width="2.28515625" style="129" customWidth="1"/>
    <col min="3086" max="3086" width="5.7109375" style="129" customWidth="1"/>
    <col min="3087" max="3087" width="6.42578125" style="129" customWidth="1"/>
    <col min="3088" max="3088" width="4" style="129" customWidth="1"/>
    <col min="3089" max="3089" width="1" style="129" customWidth="1"/>
    <col min="3090" max="3090" width="26" style="129" customWidth="1"/>
    <col min="3091" max="3091" width="7.140625" style="129" customWidth="1"/>
    <col min="3092" max="3092" width="3.42578125" style="129" customWidth="1"/>
    <col min="3093" max="3093" width="2.28515625" style="129" customWidth="1"/>
    <col min="3094" max="3094" width="3.85546875" style="129" customWidth="1"/>
    <col min="3095" max="3095" width="2.7109375" style="129" customWidth="1"/>
    <col min="3096" max="3096" width="13" style="129" customWidth="1"/>
    <col min="3097" max="3097" width="11.28515625" style="129" customWidth="1"/>
    <col min="3098" max="3098" width="5.7109375" style="129" customWidth="1"/>
    <col min="3099" max="3100" width="1.7109375" style="129" customWidth="1"/>
    <col min="3101" max="3102" width="1.140625" style="129" customWidth="1"/>
    <col min="3103" max="3103" width="2.28515625" style="129" customWidth="1"/>
    <col min="3104" max="3105" width="1.140625" style="129" customWidth="1"/>
    <col min="3106" max="3106" width="3.140625" style="129" customWidth="1"/>
    <col min="3107" max="3107" width="1.42578125" style="129" customWidth="1"/>
    <col min="3108" max="3108" width="3.42578125" style="129" customWidth="1"/>
    <col min="3109" max="3109" width="1.140625" style="129" customWidth="1"/>
    <col min="3110" max="3328" width="6.85546875" style="129" customWidth="1"/>
    <col min="3329" max="3329" width="2" style="129" customWidth="1"/>
    <col min="3330" max="3330" width="4.42578125" style="129" customWidth="1"/>
    <col min="3331" max="3331" width="1.140625" style="129" customWidth="1"/>
    <col min="3332" max="3332" width="5.140625" style="129" customWidth="1"/>
    <col min="3333" max="3333" width="1.5703125" style="129" customWidth="1"/>
    <col min="3334" max="3335" width="1.140625" style="129" customWidth="1"/>
    <col min="3336" max="3336" width="2.42578125" style="129" customWidth="1"/>
    <col min="3337" max="3337" width="1" style="129" customWidth="1"/>
    <col min="3338" max="3338" width="3" style="129" customWidth="1"/>
    <col min="3339" max="3339" width="2.28515625" style="129" customWidth="1"/>
    <col min="3340" max="3340" width="1.140625" style="129" customWidth="1"/>
    <col min="3341" max="3341" width="2.28515625" style="129" customWidth="1"/>
    <col min="3342" max="3342" width="5.7109375" style="129" customWidth="1"/>
    <col min="3343" max="3343" width="6.42578125" style="129" customWidth="1"/>
    <col min="3344" max="3344" width="4" style="129" customWidth="1"/>
    <col min="3345" max="3345" width="1" style="129" customWidth="1"/>
    <col min="3346" max="3346" width="26" style="129" customWidth="1"/>
    <col min="3347" max="3347" width="7.140625" style="129" customWidth="1"/>
    <col min="3348" max="3348" width="3.42578125" style="129" customWidth="1"/>
    <col min="3349" max="3349" width="2.28515625" style="129" customWidth="1"/>
    <col min="3350" max="3350" width="3.85546875" style="129" customWidth="1"/>
    <col min="3351" max="3351" width="2.7109375" style="129" customWidth="1"/>
    <col min="3352" max="3352" width="13" style="129" customWidth="1"/>
    <col min="3353" max="3353" width="11.28515625" style="129" customWidth="1"/>
    <col min="3354" max="3354" width="5.7109375" style="129" customWidth="1"/>
    <col min="3355" max="3356" width="1.7109375" style="129" customWidth="1"/>
    <col min="3357" max="3358" width="1.140625" style="129" customWidth="1"/>
    <col min="3359" max="3359" width="2.28515625" style="129" customWidth="1"/>
    <col min="3360" max="3361" width="1.140625" style="129" customWidth="1"/>
    <col min="3362" max="3362" width="3.140625" style="129" customWidth="1"/>
    <col min="3363" max="3363" width="1.42578125" style="129" customWidth="1"/>
    <col min="3364" max="3364" width="3.42578125" style="129" customWidth="1"/>
    <col min="3365" max="3365" width="1.140625" style="129" customWidth="1"/>
    <col min="3366" max="3584" width="6.85546875" style="129" customWidth="1"/>
    <col min="3585" max="3585" width="2" style="129" customWidth="1"/>
    <col min="3586" max="3586" width="4.42578125" style="129" customWidth="1"/>
    <col min="3587" max="3587" width="1.140625" style="129" customWidth="1"/>
    <col min="3588" max="3588" width="5.140625" style="129" customWidth="1"/>
    <col min="3589" max="3589" width="1.5703125" style="129" customWidth="1"/>
    <col min="3590" max="3591" width="1.140625" style="129" customWidth="1"/>
    <col min="3592" max="3592" width="2.42578125" style="129" customWidth="1"/>
    <col min="3593" max="3593" width="1" style="129" customWidth="1"/>
    <col min="3594" max="3594" width="3" style="129" customWidth="1"/>
    <col min="3595" max="3595" width="2.28515625" style="129" customWidth="1"/>
    <col min="3596" max="3596" width="1.140625" style="129" customWidth="1"/>
    <col min="3597" max="3597" width="2.28515625" style="129" customWidth="1"/>
    <col min="3598" max="3598" width="5.7109375" style="129" customWidth="1"/>
    <col min="3599" max="3599" width="6.42578125" style="129" customWidth="1"/>
    <col min="3600" max="3600" width="4" style="129" customWidth="1"/>
    <col min="3601" max="3601" width="1" style="129" customWidth="1"/>
    <col min="3602" max="3602" width="26" style="129" customWidth="1"/>
    <col min="3603" max="3603" width="7.140625" style="129" customWidth="1"/>
    <col min="3604" max="3604" width="3.42578125" style="129" customWidth="1"/>
    <col min="3605" max="3605" width="2.28515625" style="129" customWidth="1"/>
    <col min="3606" max="3606" width="3.85546875" style="129" customWidth="1"/>
    <col min="3607" max="3607" width="2.7109375" style="129" customWidth="1"/>
    <col min="3608" max="3608" width="13" style="129" customWidth="1"/>
    <col min="3609" max="3609" width="11.28515625" style="129" customWidth="1"/>
    <col min="3610" max="3610" width="5.7109375" style="129" customWidth="1"/>
    <col min="3611" max="3612" width="1.7109375" style="129" customWidth="1"/>
    <col min="3613" max="3614" width="1.140625" style="129" customWidth="1"/>
    <col min="3615" max="3615" width="2.28515625" style="129" customWidth="1"/>
    <col min="3616" max="3617" width="1.140625" style="129" customWidth="1"/>
    <col min="3618" max="3618" width="3.140625" style="129" customWidth="1"/>
    <col min="3619" max="3619" width="1.42578125" style="129" customWidth="1"/>
    <col min="3620" max="3620" width="3.42578125" style="129" customWidth="1"/>
    <col min="3621" max="3621" width="1.140625" style="129" customWidth="1"/>
    <col min="3622" max="3840" width="6.85546875" style="129" customWidth="1"/>
    <col min="3841" max="3841" width="2" style="129" customWidth="1"/>
    <col min="3842" max="3842" width="4.42578125" style="129" customWidth="1"/>
    <col min="3843" max="3843" width="1.140625" style="129" customWidth="1"/>
    <col min="3844" max="3844" width="5.140625" style="129" customWidth="1"/>
    <col min="3845" max="3845" width="1.5703125" style="129" customWidth="1"/>
    <col min="3846" max="3847" width="1.140625" style="129" customWidth="1"/>
    <col min="3848" max="3848" width="2.42578125" style="129" customWidth="1"/>
    <col min="3849" max="3849" width="1" style="129" customWidth="1"/>
    <col min="3850" max="3850" width="3" style="129" customWidth="1"/>
    <col min="3851" max="3851" width="2.28515625" style="129" customWidth="1"/>
    <col min="3852" max="3852" width="1.140625" style="129" customWidth="1"/>
    <col min="3853" max="3853" width="2.28515625" style="129" customWidth="1"/>
    <col min="3854" max="3854" width="5.7109375" style="129" customWidth="1"/>
    <col min="3855" max="3855" width="6.42578125" style="129" customWidth="1"/>
    <col min="3856" max="3856" width="4" style="129" customWidth="1"/>
    <col min="3857" max="3857" width="1" style="129" customWidth="1"/>
    <col min="3858" max="3858" width="26" style="129" customWidth="1"/>
    <col min="3859" max="3859" width="7.140625" style="129" customWidth="1"/>
    <col min="3860" max="3860" width="3.42578125" style="129" customWidth="1"/>
    <col min="3861" max="3861" width="2.28515625" style="129" customWidth="1"/>
    <col min="3862" max="3862" width="3.85546875" style="129" customWidth="1"/>
    <col min="3863" max="3863" width="2.7109375" style="129" customWidth="1"/>
    <col min="3864" max="3864" width="13" style="129" customWidth="1"/>
    <col min="3865" max="3865" width="11.28515625" style="129" customWidth="1"/>
    <col min="3866" max="3866" width="5.7109375" style="129" customWidth="1"/>
    <col min="3867" max="3868" width="1.7109375" style="129" customWidth="1"/>
    <col min="3869" max="3870" width="1.140625" style="129" customWidth="1"/>
    <col min="3871" max="3871" width="2.28515625" style="129" customWidth="1"/>
    <col min="3872" max="3873" width="1.140625" style="129" customWidth="1"/>
    <col min="3874" max="3874" width="3.140625" style="129" customWidth="1"/>
    <col min="3875" max="3875" width="1.42578125" style="129" customWidth="1"/>
    <col min="3876" max="3876" width="3.42578125" style="129" customWidth="1"/>
    <col min="3877" max="3877" width="1.140625" style="129" customWidth="1"/>
    <col min="3878" max="4096" width="6.85546875" style="129" customWidth="1"/>
    <col min="4097" max="4097" width="2" style="129" customWidth="1"/>
    <col min="4098" max="4098" width="4.42578125" style="129" customWidth="1"/>
    <col min="4099" max="4099" width="1.140625" style="129" customWidth="1"/>
    <col min="4100" max="4100" width="5.140625" style="129" customWidth="1"/>
    <col min="4101" max="4101" width="1.5703125" style="129" customWidth="1"/>
    <col min="4102" max="4103" width="1.140625" style="129" customWidth="1"/>
    <col min="4104" max="4104" width="2.42578125" style="129" customWidth="1"/>
    <col min="4105" max="4105" width="1" style="129" customWidth="1"/>
    <col min="4106" max="4106" width="3" style="129" customWidth="1"/>
    <col min="4107" max="4107" width="2.28515625" style="129" customWidth="1"/>
    <col min="4108" max="4108" width="1.140625" style="129" customWidth="1"/>
    <col min="4109" max="4109" width="2.28515625" style="129" customWidth="1"/>
    <col min="4110" max="4110" width="5.7109375" style="129" customWidth="1"/>
    <col min="4111" max="4111" width="6.42578125" style="129" customWidth="1"/>
    <col min="4112" max="4112" width="4" style="129" customWidth="1"/>
    <col min="4113" max="4113" width="1" style="129" customWidth="1"/>
    <col min="4114" max="4114" width="26" style="129" customWidth="1"/>
    <col min="4115" max="4115" width="7.140625" style="129" customWidth="1"/>
    <col min="4116" max="4116" width="3.42578125" style="129" customWidth="1"/>
    <col min="4117" max="4117" width="2.28515625" style="129" customWidth="1"/>
    <col min="4118" max="4118" width="3.85546875" style="129" customWidth="1"/>
    <col min="4119" max="4119" width="2.7109375" style="129" customWidth="1"/>
    <col min="4120" max="4120" width="13" style="129" customWidth="1"/>
    <col min="4121" max="4121" width="11.28515625" style="129" customWidth="1"/>
    <col min="4122" max="4122" width="5.7109375" style="129" customWidth="1"/>
    <col min="4123" max="4124" width="1.7109375" style="129" customWidth="1"/>
    <col min="4125" max="4126" width="1.140625" style="129" customWidth="1"/>
    <col min="4127" max="4127" width="2.28515625" style="129" customWidth="1"/>
    <col min="4128" max="4129" width="1.140625" style="129" customWidth="1"/>
    <col min="4130" max="4130" width="3.140625" style="129" customWidth="1"/>
    <col min="4131" max="4131" width="1.42578125" style="129" customWidth="1"/>
    <col min="4132" max="4132" width="3.42578125" style="129" customWidth="1"/>
    <col min="4133" max="4133" width="1.140625" style="129" customWidth="1"/>
    <col min="4134" max="4352" width="6.85546875" style="129" customWidth="1"/>
    <col min="4353" max="4353" width="2" style="129" customWidth="1"/>
    <col min="4354" max="4354" width="4.42578125" style="129" customWidth="1"/>
    <col min="4355" max="4355" width="1.140625" style="129" customWidth="1"/>
    <col min="4356" max="4356" width="5.140625" style="129" customWidth="1"/>
    <col min="4357" max="4357" width="1.5703125" style="129" customWidth="1"/>
    <col min="4358" max="4359" width="1.140625" style="129" customWidth="1"/>
    <col min="4360" max="4360" width="2.42578125" style="129" customWidth="1"/>
    <col min="4361" max="4361" width="1" style="129" customWidth="1"/>
    <col min="4362" max="4362" width="3" style="129" customWidth="1"/>
    <col min="4363" max="4363" width="2.28515625" style="129" customWidth="1"/>
    <col min="4364" max="4364" width="1.140625" style="129" customWidth="1"/>
    <col min="4365" max="4365" width="2.28515625" style="129" customWidth="1"/>
    <col min="4366" max="4366" width="5.7109375" style="129" customWidth="1"/>
    <col min="4367" max="4367" width="6.42578125" style="129" customWidth="1"/>
    <col min="4368" max="4368" width="4" style="129" customWidth="1"/>
    <col min="4369" max="4369" width="1" style="129" customWidth="1"/>
    <col min="4370" max="4370" width="26" style="129" customWidth="1"/>
    <col min="4371" max="4371" width="7.140625" style="129" customWidth="1"/>
    <col min="4372" max="4372" width="3.42578125" style="129" customWidth="1"/>
    <col min="4373" max="4373" width="2.28515625" style="129" customWidth="1"/>
    <col min="4374" max="4374" width="3.85546875" style="129" customWidth="1"/>
    <col min="4375" max="4375" width="2.7109375" style="129" customWidth="1"/>
    <col min="4376" max="4376" width="13" style="129" customWidth="1"/>
    <col min="4377" max="4377" width="11.28515625" style="129" customWidth="1"/>
    <col min="4378" max="4378" width="5.7109375" style="129" customWidth="1"/>
    <col min="4379" max="4380" width="1.7109375" style="129" customWidth="1"/>
    <col min="4381" max="4382" width="1.140625" style="129" customWidth="1"/>
    <col min="4383" max="4383" width="2.28515625" style="129" customWidth="1"/>
    <col min="4384" max="4385" width="1.140625" style="129" customWidth="1"/>
    <col min="4386" max="4386" width="3.140625" style="129" customWidth="1"/>
    <col min="4387" max="4387" width="1.42578125" style="129" customWidth="1"/>
    <col min="4388" max="4388" width="3.42578125" style="129" customWidth="1"/>
    <col min="4389" max="4389" width="1.140625" style="129" customWidth="1"/>
    <col min="4390" max="4608" width="6.85546875" style="129" customWidth="1"/>
    <col min="4609" max="4609" width="2" style="129" customWidth="1"/>
    <col min="4610" max="4610" width="4.42578125" style="129" customWidth="1"/>
    <col min="4611" max="4611" width="1.140625" style="129" customWidth="1"/>
    <col min="4612" max="4612" width="5.140625" style="129" customWidth="1"/>
    <col min="4613" max="4613" width="1.5703125" style="129" customWidth="1"/>
    <col min="4614" max="4615" width="1.140625" style="129" customWidth="1"/>
    <col min="4616" max="4616" width="2.42578125" style="129" customWidth="1"/>
    <col min="4617" max="4617" width="1" style="129" customWidth="1"/>
    <col min="4618" max="4618" width="3" style="129" customWidth="1"/>
    <col min="4619" max="4619" width="2.28515625" style="129" customWidth="1"/>
    <col min="4620" max="4620" width="1.140625" style="129" customWidth="1"/>
    <col min="4621" max="4621" width="2.28515625" style="129" customWidth="1"/>
    <col min="4622" max="4622" width="5.7109375" style="129" customWidth="1"/>
    <col min="4623" max="4623" width="6.42578125" style="129" customWidth="1"/>
    <col min="4624" max="4624" width="4" style="129" customWidth="1"/>
    <col min="4625" max="4625" width="1" style="129" customWidth="1"/>
    <col min="4626" max="4626" width="26" style="129" customWidth="1"/>
    <col min="4627" max="4627" width="7.140625" style="129" customWidth="1"/>
    <col min="4628" max="4628" width="3.42578125" style="129" customWidth="1"/>
    <col min="4629" max="4629" width="2.28515625" style="129" customWidth="1"/>
    <col min="4630" max="4630" width="3.85546875" style="129" customWidth="1"/>
    <col min="4631" max="4631" width="2.7109375" style="129" customWidth="1"/>
    <col min="4632" max="4632" width="13" style="129" customWidth="1"/>
    <col min="4633" max="4633" width="11.28515625" style="129" customWidth="1"/>
    <col min="4634" max="4634" width="5.7109375" style="129" customWidth="1"/>
    <col min="4635" max="4636" width="1.7109375" style="129" customWidth="1"/>
    <col min="4637" max="4638" width="1.140625" style="129" customWidth="1"/>
    <col min="4639" max="4639" width="2.28515625" style="129" customWidth="1"/>
    <col min="4640" max="4641" width="1.140625" style="129" customWidth="1"/>
    <col min="4642" max="4642" width="3.140625" style="129" customWidth="1"/>
    <col min="4643" max="4643" width="1.42578125" style="129" customWidth="1"/>
    <col min="4644" max="4644" width="3.42578125" style="129" customWidth="1"/>
    <col min="4645" max="4645" width="1.140625" style="129" customWidth="1"/>
    <col min="4646" max="4864" width="6.85546875" style="129" customWidth="1"/>
    <col min="4865" max="4865" width="2" style="129" customWidth="1"/>
    <col min="4866" max="4866" width="4.42578125" style="129" customWidth="1"/>
    <col min="4867" max="4867" width="1.140625" style="129" customWidth="1"/>
    <col min="4868" max="4868" width="5.140625" style="129" customWidth="1"/>
    <col min="4869" max="4869" width="1.5703125" style="129" customWidth="1"/>
    <col min="4870" max="4871" width="1.140625" style="129" customWidth="1"/>
    <col min="4872" max="4872" width="2.42578125" style="129" customWidth="1"/>
    <col min="4873" max="4873" width="1" style="129" customWidth="1"/>
    <col min="4874" max="4874" width="3" style="129" customWidth="1"/>
    <col min="4875" max="4875" width="2.28515625" style="129" customWidth="1"/>
    <col min="4876" max="4876" width="1.140625" style="129" customWidth="1"/>
    <col min="4877" max="4877" width="2.28515625" style="129" customWidth="1"/>
    <col min="4878" max="4878" width="5.7109375" style="129" customWidth="1"/>
    <col min="4879" max="4879" width="6.42578125" style="129" customWidth="1"/>
    <col min="4880" max="4880" width="4" style="129" customWidth="1"/>
    <col min="4881" max="4881" width="1" style="129" customWidth="1"/>
    <col min="4882" max="4882" width="26" style="129" customWidth="1"/>
    <col min="4883" max="4883" width="7.140625" style="129" customWidth="1"/>
    <col min="4884" max="4884" width="3.42578125" style="129" customWidth="1"/>
    <col min="4885" max="4885" width="2.28515625" style="129" customWidth="1"/>
    <col min="4886" max="4886" width="3.85546875" style="129" customWidth="1"/>
    <col min="4887" max="4887" width="2.7109375" style="129" customWidth="1"/>
    <col min="4888" max="4888" width="13" style="129" customWidth="1"/>
    <col min="4889" max="4889" width="11.28515625" style="129" customWidth="1"/>
    <col min="4890" max="4890" width="5.7109375" style="129" customWidth="1"/>
    <col min="4891" max="4892" width="1.7109375" style="129" customWidth="1"/>
    <col min="4893" max="4894" width="1.140625" style="129" customWidth="1"/>
    <col min="4895" max="4895" width="2.28515625" style="129" customWidth="1"/>
    <col min="4896" max="4897" width="1.140625" style="129" customWidth="1"/>
    <col min="4898" max="4898" width="3.140625" style="129" customWidth="1"/>
    <col min="4899" max="4899" width="1.42578125" style="129" customWidth="1"/>
    <col min="4900" max="4900" width="3.42578125" style="129" customWidth="1"/>
    <col min="4901" max="4901" width="1.140625" style="129" customWidth="1"/>
    <col min="4902" max="5120" width="6.85546875" style="129" customWidth="1"/>
    <col min="5121" max="5121" width="2" style="129" customWidth="1"/>
    <col min="5122" max="5122" width="4.42578125" style="129" customWidth="1"/>
    <col min="5123" max="5123" width="1.140625" style="129" customWidth="1"/>
    <col min="5124" max="5124" width="5.140625" style="129" customWidth="1"/>
    <col min="5125" max="5125" width="1.5703125" style="129" customWidth="1"/>
    <col min="5126" max="5127" width="1.140625" style="129" customWidth="1"/>
    <col min="5128" max="5128" width="2.42578125" style="129" customWidth="1"/>
    <col min="5129" max="5129" width="1" style="129" customWidth="1"/>
    <col min="5130" max="5130" width="3" style="129" customWidth="1"/>
    <col min="5131" max="5131" width="2.28515625" style="129" customWidth="1"/>
    <col min="5132" max="5132" width="1.140625" style="129" customWidth="1"/>
    <col min="5133" max="5133" width="2.28515625" style="129" customWidth="1"/>
    <col min="5134" max="5134" width="5.7109375" style="129" customWidth="1"/>
    <col min="5135" max="5135" width="6.42578125" style="129" customWidth="1"/>
    <col min="5136" max="5136" width="4" style="129" customWidth="1"/>
    <col min="5137" max="5137" width="1" style="129" customWidth="1"/>
    <col min="5138" max="5138" width="26" style="129" customWidth="1"/>
    <col min="5139" max="5139" width="7.140625" style="129" customWidth="1"/>
    <col min="5140" max="5140" width="3.42578125" style="129" customWidth="1"/>
    <col min="5141" max="5141" width="2.28515625" style="129" customWidth="1"/>
    <col min="5142" max="5142" width="3.85546875" style="129" customWidth="1"/>
    <col min="5143" max="5143" width="2.7109375" style="129" customWidth="1"/>
    <col min="5144" max="5144" width="13" style="129" customWidth="1"/>
    <col min="5145" max="5145" width="11.28515625" style="129" customWidth="1"/>
    <col min="5146" max="5146" width="5.7109375" style="129" customWidth="1"/>
    <col min="5147" max="5148" width="1.7109375" style="129" customWidth="1"/>
    <col min="5149" max="5150" width="1.140625" style="129" customWidth="1"/>
    <col min="5151" max="5151" width="2.28515625" style="129" customWidth="1"/>
    <col min="5152" max="5153" width="1.140625" style="129" customWidth="1"/>
    <col min="5154" max="5154" width="3.140625" style="129" customWidth="1"/>
    <col min="5155" max="5155" width="1.42578125" style="129" customWidth="1"/>
    <col min="5156" max="5156" width="3.42578125" style="129" customWidth="1"/>
    <col min="5157" max="5157" width="1.140625" style="129" customWidth="1"/>
    <col min="5158" max="5376" width="6.85546875" style="129" customWidth="1"/>
    <col min="5377" max="5377" width="2" style="129" customWidth="1"/>
    <col min="5378" max="5378" width="4.42578125" style="129" customWidth="1"/>
    <col min="5379" max="5379" width="1.140625" style="129" customWidth="1"/>
    <col min="5380" max="5380" width="5.140625" style="129" customWidth="1"/>
    <col min="5381" max="5381" width="1.5703125" style="129" customWidth="1"/>
    <col min="5382" max="5383" width="1.140625" style="129" customWidth="1"/>
    <col min="5384" max="5384" width="2.42578125" style="129" customWidth="1"/>
    <col min="5385" max="5385" width="1" style="129" customWidth="1"/>
    <col min="5386" max="5386" width="3" style="129" customWidth="1"/>
    <col min="5387" max="5387" width="2.28515625" style="129" customWidth="1"/>
    <col min="5388" max="5388" width="1.140625" style="129" customWidth="1"/>
    <col min="5389" max="5389" width="2.28515625" style="129" customWidth="1"/>
    <col min="5390" max="5390" width="5.7109375" style="129" customWidth="1"/>
    <col min="5391" max="5391" width="6.42578125" style="129" customWidth="1"/>
    <col min="5392" max="5392" width="4" style="129" customWidth="1"/>
    <col min="5393" max="5393" width="1" style="129" customWidth="1"/>
    <col min="5394" max="5394" width="26" style="129" customWidth="1"/>
    <col min="5395" max="5395" width="7.140625" style="129" customWidth="1"/>
    <col min="5396" max="5396" width="3.42578125" style="129" customWidth="1"/>
    <col min="5397" max="5397" width="2.28515625" style="129" customWidth="1"/>
    <col min="5398" max="5398" width="3.85546875" style="129" customWidth="1"/>
    <col min="5399" max="5399" width="2.7109375" style="129" customWidth="1"/>
    <col min="5400" max="5400" width="13" style="129" customWidth="1"/>
    <col min="5401" max="5401" width="11.28515625" style="129" customWidth="1"/>
    <col min="5402" max="5402" width="5.7109375" style="129" customWidth="1"/>
    <col min="5403" max="5404" width="1.7109375" style="129" customWidth="1"/>
    <col min="5405" max="5406" width="1.140625" style="129" customWidth="1"/>
    <col min="5407" max="5407" width="2.28515625" style="129" customWidth="1"/>
    <col min="5408" max="5409" width="1.140625" style="129" customWidth="1"/>
    <col min="5410" max="5410" width="3.140625" style="129" customWidth="1"/>
    <col min="5411" max="5411" width="1.42578125" style="129" customWidth="1"/>
    <col min="5412" max="5412" width="3.42578125" style="129" customWidth="1"/>
    <col min="5413" max="5413" width="1.140625" style="129" customWidth="1"/>
    <col min="5414" max="5632" width="6.85546875" style="129" customWidth="1"/>
    <col min="5633" max="5633" width="2" style="129" customWidth="1"/>
    <col min="5634" max="5634" width="4.42578125" style="129" customWidth="1"/>
    <col min="5635" max="5635" width="1.140625" style="129" customWidth="1"/>
    <col min="5636" max="5636" width="5.140625" style="129" customWidth="1"/>
    <col min="5637" max="5637" width="1.5703125" style="129" customWidth="1"/>
    <col min="5638" max="5639" width="1.140625" style="129" customWidth="1"/>
    <col min="5640" max="5640" width="2.42578125" style="129" customWidth="1"/>
    <col min="5641" max="5641" width="1" style="129" customWidth="1"/>
    <col min="5642" max="5642" width="3" style="129" customWidth="1"/>
    <col min="5643" max="5643" width="2.28515625" style="129" customWidth="1"/>
    <col min="5644" max="5644" width="1.140625" style="129" customWidth="1"/>
    <col min="5645" max="5645" width="2.28515625" style="129" customWidth="1"/>
    <col min="5646" max="5646" width="5.7109375" style="129" customWidth="1"/>
    <col min="5647" max="5647" width="6.42578125" style="129" customWidth="1"/>
    <col min="5648" max="5648" width="4" style="129" customWidth="1"/>
    <col min="5649" max="5649" width="1" style="129" customWidth="1"/>
    <col min="5650" max="5650" width="26" style="129" customWidth="1"/>
    <col min="5651" max="5651" width="7.140625" style="129" customWidth="1"/>
    <col min="5652" max="5652" width="3.42578125" style="129" customWidth="1"/>
    <col min="5653" max="5653" width="2.28515625" style="129" customWidth="1"/>
    <col min="5654" max="5654" width="3.85546875" style="129" customWidth="1"/>
    <col min="5655" max="5655" width="2.7109375" style="129" customWidth="1"/>
    <col min="5656" max="5656" width="13" style="129" customWidth="1"/>
    <col min="5657" max="5657" width="11.28515625" style="129" customWidth="1"/>
    <col min="5658" max="5658" width="5.7109375" style="129" customWidth="1"/>
    <col min="5659" max="5660" width="1.7109375" style="129" customWidth="1"/>
    <col min="5661" max="5662" width="1.140625" style="129" customWidth="1"/>
    <col min="5663" max="5663" width="2.28515625" style="129" customWidth="1"/>
    <col min="5664" max="5665" width="1.140625" style="129" customWidth="1"/>
    <col min="5666" max="5666" width="3.140625" style="129" customWidth="1"/>
    <col min="5667" max="5667" width="1.42578125" style="129" customWidth="1"/>
    <col min="5668" max="5668" width="3.42578125" style="129" customWidth="1"/>
    <col min="5669" max="5669" width="1.140625" style="129" customWidth="1"/>
    <col min="5670" max="5888" width="6.85546875" style="129" customWidth="1"/>
    <col min="5889" max="5889" width="2" style="129" customWidth="1"/>
    <col min="5890" max="5890" width="4.42578125" style="129" customWidth="1"/>
    <col min="5891" max="5891" width="1.140625" style="129" customWidth="1"/>
    <col min="5892" max="5892" width="5.140625" style="129" customWidth="1"/>
    <col min="5893" max="5893" width="1.5703125" style="129" customWidth="1"/>
    <col min="5894" max="5895" width="1.140625" style="129" customWidth="1"/>
    <col min="5896" max="5896" width="2.42578125" style="129" customWidth="1"/>
    <col min="5897" max="5897" width="1" style="129" customWidth="1"/>
    <col min="5898" max="5898" width="3" style="129" customWidth="1"/>
    <col min="5899" max="5899" width="2.28515625" style="129" customWidth="1"/>
    <col min="5900" max="5900" width="1.140625" style="129" customWidth="1"/>
    <col min="5901" max="5901" width="2.28515625" style="129" customWidth="1"/>
    <col min="5902" max="5902" width="5.7109375" style="129" customWidth="1"/>
    <col min="5903" max="5903" width="6.42578125" style="129" customWidth="1"/>
    <col min="5904" max="5904" width="4" style="129" customWidth="1"/>
    <col min="5905" max="5905" width="1" style="129" customWidth="1"/>
    <col min="5906" max="5906" width="26" style="129" customWidth="1"/>
    <col min="5907" max="5907" width="7.140625" style="129" customWidth="1"/>
    <col min="5908" max="5908" width="3.42578125" style="129" customWidth="1"/>
    <col min="5909" max="5909" width="2.28515625" style="129" customWidth="1"/>
    <col min="5910" max="5910" width="3.85546875" style="129" customWidth="1"/>
    <col min="5911" max="5911" width="2.7109375" style="129" customWidth="1"/>
    <col min="5912" max="5912" width="13" style="129" customWidth="1"/>
    <col min="5913" max="5913" width="11.28515625" style="129" customWidth="1"/>
    <col min="5914" max="5914" width="5.7109375" style="129" customWidth="1"/>
    <col min="5915" max="5916" width="1.7109375" style="129" customWidth="1"/>
    <col min="5917" max="5918" width="1.140625" style="129" customWidth="1"/>
    <col min="5919" max="5919" width="2.28515625" style="129" customWidth="1"/>
    <col min="5920" max="5921" width="1.140625" style="129" customWidth="1"/>
    <col min="5922" max="5922" width="3.140625" style="129" customWidth="1"/>
    <col min="5923" max="5923" width="1.42578125" style="129" customWidth="1"/>
    <col min="5924" max="5924" width="3.42578125" style="129" customWidth="1"/>
    <col min="5925" max="5925" width="1.140625" style="129" customWidth="1"/>
    <col min="5926" max="6144" width="6.85546875" style="129" customWidth="1"/>
    <col min="6145" max="6145" width="2" style="129" customWidth="1"/>
    <col min="6146" max="6146" width="4.42578125" style="129" customWidth="1"/>
    <col min="6147" max="6147" width="1.140625" style="129" customWidth="1"/>
    <col min="6148" max="6148" width="5.140625" style="129" customWidth="1"/>
    <col min="6149" max="6149" width="1.5703125" style="129" customWidth="1"/>
    <col min="6150" max="6151" width="1.140625" style="129" customWidth="1"/>
    <col min="6152" max="6152" width="2.42578125" style="129" customWidth="1"/>
    <col min="6153" max="6153" width="1" style="129" customWidth="1"/>
    <col min="6154" max="6154" width="3" style="129" customWidth="1"/>
    <col min="6155" max="6155" width="2.28515625" style="129" customWidth="1"/>
    <col min="6156" max="6156" width="1.140625" style="129" customWidth="1"/>
    <col min="6157" max="6157" width="2.28515625" style="129" customWidth="1"/>
    <col min="6158" max="6158" width="5.7109375" style="129" customWidth="1"/>
    <col min="6159" max="6159" width="6.42578125" style="129" customWidth="1"/>
    <col min="6160" max="6160" width="4" style="129" customWidth="1"/>
    <col min="6161" max="6161" width="1" style="129" customWidth="1"/>
    <col min="6162" max="6162" width="26" style="129" customWidth="1"/>
    <col min="6163" max="6163" width="7.140625" style="129" customWidth="1"/>
    <col min="6164" max="6164" width="3.42578125" style="129" customWidth="1"/>
    <col min="6165" max="6165" width="2.28515625" style="129" customWidth="1"/>
    <col min="6166" max="6166" width="3.85546875" style="129" customWidth="1"/>
    <col min="6167" max="6167" width="2.7109375" style="129" customWidth="1"/>
    <col min="6168" max="6168" width="13" style="129" customWidth="1"/>
    <col min="6169" max="6169" width="11.28515625" style="129" customWidth="1"/>
    <col min="6170" max="6170" width="5.7109375" style="129" customWidth="1"/>
    <col min="6171" max="6172" width="1.7109375" style="129" customWidth="1"/>
    <col min="6173" max="6174" width="1.140625" style="129" customWidth="1"/>
    <col min="6175" max="6175" width="2.28515625" style="129" customWidth="1"/>
    <col min="6176" max="6177" width="1.140625" style="129" customWidth="1"/>
    <col min="6178" max="6178" width="3.140625" style="129" customWidth="1"/>
    <col min="6179" max="6179" width="1.42578125" style="129" customWidth="1"/>
    <col min="6180" max="6180" width="3.42578125" style="129" customWidth="1"/>
    <col min="6181" max="6181" width="1.140625" style="129" customWidth="1"/>
    <col min="6182" max="6400" width="6.85546875" style="129" customWidth="1"/>
    <col min="6401" max="6401" width="2" style="129" customWidth="1"/>
    <col min="6402" max="6402" width="4.42578125" style="129" customWidth="1"/>
    <col min="6403" max="6403" width="1.140625" style="129" customWidth="1"/>
    <col min="6404" max="6404" width="5.140625" style="129" customWidth="1"/>
    <col min="6405" max="6405" width="1.5703125" style="129" customWidth="1"/>
    <col min="6406" max="6407" width="1.140625" style="129" customWidth="1"/>
    <col min="6408" max="6408" width="2.42578125" style="129" customWidth="1"/>
    <col min="6409" max="6409" width="1" style="129" customWidth="1"/>
    <col min="6410" max="6410" width="3" style="129" customWidth="1"/>
    <col min="6411" max="6411" width="2.28515625" style="129" customWidth="1"/>
    <col min="6412" max="6412" width="1.140625" style="129" customWidth="1"/>
    <col min="6413" max="6413" width="2.28515625" style="129" customWidth="1"/>
    <col min="6414" max="6414" width="5.7109375" style="129" customWidth="1"/>
    <col min="6415" max="6415" width="6.42578125" style="129" customWidth="1"/>
    <col min="6416" max="6416" width="4" style="129" customWidth="1"/>
    <col min="6417" max="6417" width="1" style="129" customWidth="1"/>
    <col min="6418" max="6418" width="26" style="129" customWidth="1"/>
    <col min="6419" max="6419" width="7.140625" style="129" customWidth="1"/>
    <col min="6420" max="6420" width="3.42578125" style="129" customWidth="1"/>
    <col min="6421" max="6421" width="2.28515625" style="129" customWidth="1"/>
    <col min="6422" max="6422" width="3.85546875" style="129" customWidth="1"/>
    <col min="6423" max="6423" width="2.7109375" style="129" customWidth="1"/>
    <col min="6424" max="6424" width="13" style="129" customWidth="1"/>
    <col min="6425" max="6425" width="11.28515625" style="129" customWidth="1"/>
    <col min="6426" max="6426" width="5.7109375" style="129" customWidth="1"/>
    <col min="6427" max="6428" width="1.7109375" style="129" customWidth="1"/>
    <col min="6429" max="6430" width="1.140625" style="129" customWidth="1"/>
    <col min="6431" max="6431" width="2.28515625" style="129" customWidth="1"/>
    <col min="6432" max="6433" width="1.140625" style="129" customWidth="1"/>
    <col min="6434" max="6434" width="3.140625" style="129" customWidth="1"/>
    <col min="6435" max="6435" width="1.42578125" style="129" customWidth="1"/>
    <col min="6436" max="6436" width="3.42578125" style="129" customWidth="1"/>
    <col min="6437" max="6437" width="1.140625" style="129" customWidth="1"/>
    <col min="6438" max="6656" width="6.85546875" style="129" customWidth="1"/>
    <col min="6657" max="6657" width="2" style="129" customWidth="1"/>
    <col min="6658" max="6658" width="4.42578125" style="129" customWidth="1"/>
    <col min="6659" max="6659" width="1.140625" style="129" customWidth="1"/>
    <col min="6660" max="6660" width="5.140625" style="129" customWidth="1"/>
    <col min="6661" max="6661" width="1.5703125" style="129" customWidth="1"/>
    <col min="6662" max="6663" width="1.140625" style="129" customWidth="1"/>
    <col min="6664" max="6664" width="2.42578125" style="129" customWidth="1"/>
    <col min="6665" max="6665" width="1" style="129" customWidth="1"/>
    <col min="6666" max="6666" width="3" style="129" customWidth="1"/>
    <col min="6667" max="6667" width="2.28515625" style="129" customWidth="1"/>
    <col min="6668" max="6668" width="1.140625" style="129" customWidth="1"/>
    <col min="6669" max="6669" width="2.28515625" style="129" customWidth="1"/>
    <col min="6670" max="6670" width="5.7109375" style="129" customWidth="1"/>
    <col min="6671" max="6671" width="6.42578125" style="129" customWidth="1"/>
    <col min="6672" max="6672" width="4" style="129" customWidth="1"/>
    <col min="6673" max="6673" width="1" style="129" customWidth="1"/>
    <col min="6674" max="6674" width="26" style="129" customWidth="1"/>
    <col min="6675" max="6675" width="7.140625" style="129" customWidth="1"/>
    <col min="6676" max="6676" width="3.42578125" style="129" customWidth="1"/>
    <col min="6677" max="6677" width="2.28515625" style="129" customWidth="1"/>
    <col min="6678" max="6678" width="3.85546875" style="129" customWidth="1"/>
    <col min="6679" max="6679" width="2.7109375" style="129" customWidth="1"/>
    <col min="6680" max="6680" width="13" style="129" customWidth="1"/>
    <col min="6681" max="6681" width="11.28515625" style="129" customWidth="1"/>
    <col min="6682" max="6682" width="5.7109375" style="129" customWidth="1"/>
    <col min="6683" max="6684" width="1.7109375" style="129" customWidth="1"/>
    <col min="6685" max="6686" width="1.140625" style="129" customWidth="1"/>
    <col min="6687" max="6687" width="2.28515625" style="129" customWidth="1"/>
    <col min="6688" max="6689" width="1.140625" style="129" customWidth="1"/>
    <col min="6690" max="6690" width="3.140625" style="129" customWidth="1"/>
    <col min="6691" max="6691" width="1.42578125" style="129" customWidth="1"/>
    <col min="6692" max="6692" width="3.42578125" style="129" customWidth="1"/>
    <col min="6693" max="6693" width="1.140625" style="129" customWidth="1"/>
    <col min="6694" max="6912" width="6.85546875" style="129" customWidth="1"/>
    <col min="6913" max="6913" width="2" style="129" customWidth="1"/>
    <col min="6914" max="6914" width="4.42578125" style="129" customWidth="1"/>
    <col min="6915" max="6915" width="1.140625" style="129" customWidth="1"/>
    <col min="6916" max="6916" width="5.140625" style="129" customWidth="1"/>
    <col min="6917" max="6917" width="1.5703125" style="129" customWidth="1"/>
    <col min="6918" max="6919" width="1.140625" style="129" customWidth="1"/>
    <col min="6920" max="6920" width="2.42578125" style="129" customWidth="1"/>
    <col min="6921" max="6921" width="1" style="129" customWidth="1"/>
    <col min="6922" max="6922" width="3" style="129" customWidth="1"/>
    <col min="6923" max="6923" width="2.28515625" style="129" customWidth="1"/>
    <col min="6924" max="6924" width="1.140625" style="129" customWidth="1"/>
    <col min="6925" max="6925" width="2.28515625" style="129" customWidth="1"/>
    <col min="6926" max="6926" width="5.7109375" style="129" customWidth="1"/>
    <col min="6927" max="6927" width="6.42578125" style="129" customWidth="1"/>
    <col min="6928" max="6928" width="4" style="129" customWidth="1"/>
    <col min="6929" max="6929" width="1" style="129" customWidth="1"/>
    <col min="6930" max="6930" width="26" style="129" customWidth="1"/>
    <col min="6931" max="6931" width="7.140625" style="129" customWidth="1"/>
    <col min="6932" max="6932" width="3.42578125" style="129" customWidth="1"/>
    <col min="6933" max="6933" width="2.28515625" style="129" customWidth="1"/>
    <col min="6934" max="6934" width="3.85546875" style="129" customWidth="1"/>
    <col min="6935" max="6935" width="2.7109375" style="129" customWidth="1"/>
    <col min="6936" max="6936" width="13" style="129" customWidth="1"/>
    <col min="6937" max="6937" width="11.28515625" style="129" customWidth="1"/>
    <col min="6938" max="6938" width="5.7109375" style="129" customWidth="1"/>
    <col min="6939" max="6940" width="1.7109375" style="129" customWidth="1"/>
    <col min="6941" max="6942" width="1.140625" style="129" customWidth="1"/>
    <col min="6943" max="6943" width="2.28515625" style="129" customWidth="1"/>
    <col min="6944" max="6945" width="1.140625" style="129" customWidth="1"/>
    <col min="6946" max="6946" width="3.140625" style="129" customWidth="1"/>
    <col min="6947" max="6947" width="1.42578125" style="129" customWidth="1"/>
    <col min="6948" max="6948" width="3.42578125" style="129" customWidth="1"/>
    <col min="6949" max="6949" width="1.140625" style="129" customWidth="1"/>
    <col min="6950" max="7168" width="6.85546875" style="129" customWidth="1"/>
    <col min="7169" max="7169" width="2" style="129" customWidth="1"/>
    <col min="7170" max="7170" width="4.42578125" style="129" customWidth="1"/>
    <col min="7171" max="7171" width="1.140625" style="129" customWidth="1"/>
    <col min="7172" max="7172" width="5.140625" style="129" customWidth="1"/>
    <col min="7173" max="7173" width="1.5703125" style="129" customWidth="1"/>
    <col min="7174" max="7175" width="1.140625" style="129" customWidth="1"/>
    <col min="7176" max="7176" width="2.42578125" style="129" customWidth="1"/>
    <col min="7177" max="7177" width="1" style="129" customWidth="1"/>
    <col min="7178" max="7178" width="3" style="129" customWidth="1"/>
    <col min="7179" max="7179" width="2.28515625" style="129" customWidth="1"/>
    <col min="7180" max="7180" width="1.140625" style="129" customWidth="1"/>
    <col min="7181" max="7181" width="2.28515625" style="129" customWidth="1"/>
    <col min="7182" max="7182" width="5.7109375" style="129" customWidth="1"/>
    <col min="7183" max="7183" width="6.42578125" style="129" customWidth="1"/>
    <col min="7184" max="7184" width="4" style="129" customWidth="1"/>
    <col min="7185" max="7185" width="1" style="129" customWidth="1"/>
    <col min="7186" max="7186" width="26" style="129" customWidth="1"/>
    <col min="7187" max="7187" width="7.140625" style="129" customWidth="1"/>
    <col min="7188" max="7188" width="3.42578125" style="129" customWidth="1"/>
    <col min="7189" max="7189" width="2.28515625" style="129" customWidth="1"/>
    <col min="7190" max="7190" width="3.85546875" style="129" customWidth="1"/>
    <col min="7191" max="7191" width="2.7109375" style="129" customWidth="1"/>
    <col min="7192" max="7192" width="13" style="129" customWidth="1"/>
    <col min="7193" max="7193" width="11.28515625" style="129" customWidth="1"/>
    <col min="7194" max="7194" width="5.7109375" style="129" customWidth="1"/>
    <col min="7195" max="7196" width="1.7109375" style="129" customWidth="1"/>
    <col min="7197" max="7198" width="1.140625" style="129" customWidth="1"/>
    <col min="7199" max="7199" width="2.28515625" style="129" customWidth="1"/>
    <col min="7200" max="7201" width="1.140625" style="129" customWidth="1"/>
    <col min="7202" max="7202" width="3.140625" style="129" customWidth="1"/>
    <col min="7203" max="7203" width="1.42578125" style="129" customWidth="1"/>
    <col min="7204" max="7204" width="3.42578125" style="129" customWidth="1"/>
    <col min="7205" max="7205" width="1.140625" style="129" customWidth="1"/>
    <col min="7206" max="7424" width="6.85546875" style="129" customWidth="1"/>
    <col min="7425" max="7425" width="2" style="129" customWidth="1"/>
    <col min="7426" max="7426" width="4.42578125" style="129" customWidth="1"/>
    <col min="7427" max="7427" width="1.140625" style="129" customWidth="1"/>
    <col min="7428" max="7428" width="5.140625" style="129" customWidth="1"/>
    <col min="7429" max="7429" width="1.5703125" style="129" customWidth="1"/>
    <col min="7430" max="7431" width="1.140625" style="129" customWidth="1"/>
    <col min="7432" max="7432" width="2.42578125" style="129" customWidth="1"/>
    <col min="7433" max="7433" width="1" style="129" customWidth="1"/>
    <col min="7434" max="7434" width="3" style="129" customWidth="1"/>
    <col min="7435" max="7435" width="2.28515625" style="129" customWidth="1"/>
    <col min="7436" max="7436" width="1.140625" style="129" customWidth="1"/>
    <col min="7437" max="7437" width="2.28515625" style="129" customWidth="1"/>
    <col min="7438" max="7438" width="5.7109375" style="129" customWidth="1"/>
    <col min="7439" max="7439" width="6.42578125" style="129" customWidth="1"/>
    <col min="7440" max="7440" width="4" style="129" customWidth="1"/>
    <col min="7441" max="7441" width="1" style="129" customWidth="1"/>
    <col min="7442" max="7442" width="26" style="129" customWidth="1"/>
    <col min="7443" max="7443" width="7.140625" style="129" customWidth="1"/>
    <col min="7444" max="7444" width="3.42578125" style="129" customWidth="1"/>
    <col min="7445" max="7445" width="2.28515625" style="129" customWidth="1"/>
    <col min="7446" max="7446" width="3.85546875" style="129" customWidth="1"/>
    <col min="7447" max="7447" width="2.7109375" style="129" customWidth="1"/>
    <col min="7448" max="7448" width="13" style="129" customWidth="1"/>
    <col min="7449" max="7449" width="11.28515625" style="129" customWidth="1"/>
    <col min="7450" max="7450" width="5.7109375" style="129" customWidth="1"/>
    <col min="7451" max="7452" width="1.7109375" style="129" customWidth="1"/>
    <col min="7453" max="7454" width="1.140625" style="129" customWidth="1"/>
    <col min="7455" max="7455" width="2.28515625" style="129" customWidth="1"/>
    <col min="7456" max="7457" width="1.140625" style="129" customWidth="1"/>
    <col min="7458" max="7458" width="3.140625" style="129" customWidth="1"/>
    <col min="7459" max="7459" width="1.42578125" style="129" customWidth="1"/>
    <col min="7460" max="7460" width="3.42578125" style="129" customWidth="1"/>
    <col min="7461" max="7461" width="1.140625" style="129" customWidth="1"/>
    <col min="7462" max="7680" width="6.85546875" style="129" customWidth="1"/>
    <col min="7681" max="7681" width="2" style="129" customWidth="1"/>
    <col min="7682" max="7682" width="4.42578125" style="129" customWidth="1"/>
    <col min="7683" max="7683" width="1.140625" style="129" customWidth="1"/>
    <col min="7684" max="7684" width="5.140625" style="129" customWidth="1"/>
    <col min="7685" max="7685" width="1.5703125" style="129" customWidth="1"/>
    <col min="7686" max="7687" width="1.140625" style="129" customWidth="1"/>
    <col min="7688" max="7688" width="2.42578125" style="129" customWidth="1"/>
    <col min="7689" max="7689" width="1" style="129" customWidth="1"/>
    <col min="7690" max="7690" width="3" style="129" customWidth="1"/>
    <col min="7691" max="7691" width="2.28515625" style="129" customWidth="1"/>
    <col min="7692" max="7692" width="1.140625" style="129" customWidth="1"/>
    <col min="7693" max="7693" width="2.28515625" style="129" customWidth="1"/>
    <col min="7694" max="7694" width="5.7109375" style="129" customWidth="1"/>
    <col min="7695" max="7695" width="6.42578125" style="129" customWidth="1"/>
    <col min="7696" max="7696" width="4" style="129" customWidth="1"/>
    <col min="7697" max="7697" width="1" style="129" customWidth="1"/>
    <col min="7698" max="7698" width="26" style="129" customWidth="1"/>
    <col min="7699" max="7699" width="7.140625" style="129" customWidth="1"/>
    <col min="7700" max="7700" width="3.42578125" style="129" customWidth="1"/>
    <col min="7701" max="7701" width="2.28515625" style="129" customWidth="1"/>
    <col min="7702" max="7702" width="3.85546875" style="129" customWidth="1"/>
    <col min="7703" max="7703" width="2.7109375" style="129" customWidth="1"/>
    <col min="7704" max="7704" width="13" style="129" customWidth="1"/>
    <col min="7705" max="7705" width="11.28515625" style="129" customWidth="1"/>
    <col min="7706" max="7706" width="5.7109375" style="129" customWidth="1"/>
    <col min="7707" max="7708" width="1.7109375" style="129" customWidth="1"/>
    <col min="7709" max="7710" width="1.140625" style="129" customWidth="1"/>
    <col min="7711" max="7711" width="2.28515625" style="129" customWidth="1"/>
    <col min="7712" max="7713" width="1.140625" style="129" customWidth="1"/>
    <col min="7714" max="7714" width="3.140625" style="129" customWidth="1"/>
    <col min="7715" max="7715" width="1.42578125" style="129" customWidth="1"/>
    <col min="7716" max="7716" width="3.42578125" style="129" customWidth="1"/>
    <col min="7717" max="7717" width="1.140625" style="129" customWidth="1"/>
    <col min="7718" max="7936" width="6.85546875" style="129" customWidth="1"/>
    <col min="7937" max="7937" width="2" style="129" customWidth="1"/>
    <col min="7938" max="7938" width="4.42578125" style="129" customWidth="1"/>
    <col min="7939" max="7939" width="1.140625" style="129" customWidth="1"/>
    <col min="7940" max="7940" width="5.140625" style="129" customWidth="1"/>
    <col min="7941" max="7941" width="1.5703125" style="129" customWidth="1"/>
    <col min="7942" max="7943" width="1.140625" style="129" customWidth="1"/>
    <col min="7944" max="7944" width="2.42578125" style="129" customWidth="1"/>
    <col min="7945" max="7945" width="1" style="129" customWidth="1"/>
    <col min="7946" max="7946" width="3" style="129" customWidth="1"/>
    <col min="7947" max="7947" width="2.28515625" style="129" customWidth="1"/>
    <col min="7948" max="7948" width="1.140625" style="129" customWidth="1"/>
    <col min="7949" max="7949" width="2.28515625" style="129" customWidth="1"/>
    <col min="7950" max="7950" width="5.7109375" style="129" customWidth="1"/>
    <col min="7951" max="7951" width="6.42578125" style="129" customWidth="1"/>
    <col min="7952" max="7952" width="4" style="129" customWidth="1"/>
    <col min="7953" max="7953" width="1" style="129" customWidth="1"/>
    <col min="7954" max="7954" width="26" style="129" customWidth="1"/>
    <col min="7955" max="7955" width="7.140625" style="129" customWidth="1"/>
    <col min="7956" max="7956" width="3.42578125" style="129" customWidth="1"/>
    <col min="7957" max="7957" width="2.28515625" style="129" customWidth="1"/>
    <col min="7958" max="7958" width="3.85546875" style="129" customWidth="1"/>
    <col min="7959" max="7959" width="2.7109375" style="129" customWidth="1"/>
    <col min="7960" max="7960" width="13" style="129" customWidth="1"/>
    <col min="7961" max="7961" width="11.28515625" style="129" customWidth="1"/>
    <col min="7962" max="7962" width="5.7109375" style="129" customWidth="1"/>
    <col min="7963" max="7964" width="1.7109375" style="129" customWidth="1"/>
    <col min="7965" max="7966" width="1.140625" style="129" customWidth="1"/>
    <col min="7967" max="7967" width="2.28515625" style="129" customWidth="1"/>
    <col min="7968" max="7969" width="1.140625" style="129" customWidth="1"/>
    <col min="7970" max="7970" width="3.140625" style="129" customWidth="1"/>
    <col min="7971" max="7971" width="1.42578125" style="129" customWidth="1"/>
    <col min="7972" max="7972" width="3.42578125" style="129" customWidth="1"/>
    <col min="7973" max="7973" width="1.140625" style="129" customWidth="1"/>
    <col min="7974" max="8192" width="6.85546875" style="129" customWidth="1"/>
    <col min="8193" max="8193" width="2" style="129" customWidth="1"/>
    <col min="8194" max="8194" width="4.42578125" style="129" customWidth="1"/>
    <col min="8195" max="8195" width="1.140625" style="129" customWidth="1"/>
    <col min="8196" max="8196" width="5.140625" style="129" customWidth="1"/>
    <col min="8197" max="8197" width="1.5703125" style="129" customWidth="1"/>
    <col min="8198" max="8199" width="1.140625" style="129" customWidth="1"/>
    <col min="8200" max="8200" width="2.42578125" style="129" customWidth="1"/>
    <col min="8201" max="8201" width="1" style="129" customWidth="1"/>
    <col min="8202" max="8202" width="3" style="129" customWidth="1"/>
    <col min="8203" max="8203" width="2.28515625" style="129" customWidth="1"/>
    <col min="8204" max="8204" width="1.140625" style="129" customWidth="1"/>
    <col min="8205" max="8205" width="2.28515625" style="129" customWidth="1"/>
    <col min="8206" max="8206" width="5.7109375" style="129" customWidth="1"/>
    <col min="8207" max="8207" width="6.42578125" style="129" customWidth="1"/>
    <col min="8208" max="8208" width="4" style="129" customWidth="1"/>
    <col min="8209" max="8209" width="1" style="129" customWidth="1"/>
    <col min="8210" max="8210" width="26" style="129" customWidth="1"/>
    <col min="8211" max="8211" width="7.140625" style="129" customWidth="1"/>
    <col min="8212" max="8212" width="3.42578125" style="129" customWidth="1"/>
    <col min="8213" max="8213" width="2.28515625" style="129" customWidth="1"/>
    <col min="8214" max="8214" width="3.85546875" style="129" customWidth="1"/>
    <col min="8215" max="8215" width="2.7109375" style="129" customWidth="1"/>
    <col min="8216" max="8216" width="13" style="129" customWidth="1"/>
    <col min="8217" max="8217" width="11.28515625" style="129" customWidth="1"/>
    <col min="8218" max="8218" width="5.7109375" style="129" customWidth="1"/>
    <col min="8219" max="8220" width="1.7109375" style="129" customWidth="1"/>
    <col min="8221" max="8222" width="1.140625" style="129" customWidth="1"/>
    <col min="8223" max="8223" width="2.28515625" style="129" customWidth="1"/>
    <col min="8224" max="8225" width="1.140625" style="129" customWidth="1"/>
    <col min="8226" max="8226" width="3.140625" style="129" customWidth="1"/>
    <col min="8227" max="8227" width="1.42578125" style="129" customWidth="1"/>
    <col min="8228" max="8228" width="3.42578125" style="129" customWidth="1"/>
    <col min="8229" max="8229" width="1.140625" style="129" customWidth="1"/>
    <col min="8230" max="8448" width="6.85546875" style="129" customWidth="1"/>
    <col min="8449" max="8449" width="2" style="129" customWidth="1"/>
    <col min="8450" max="8450" width="4.42578125" style="129" customWidth="1"/>
    <col min="8451" max="8451" width="1.140625" style="129" customWidth="1"/>
    <col min="8452" max="8452" width="5.140625" style="129" customWidth="1"/>
    <col min="8453" max="8453" width="1.5703125" style="129" customWidth="1"/>
    <col min="8454" max="8455" width="1.140625" style="129" customWidth="1"/>
    <col min="8456" max="8456" width="2.42578125" style="129" customWidth="1"/>
    <col min="8457" max="8457" width="1" style="129" customWidth="1"/>
    <col min="8458" max="8458" width="3" style="129" customWidth="1"/>
    <col min="8459" max="8459" width="2.28515625" style="129" customWidth="1"/>
    <col min="8460" max="8460" width="1.140625" style="129" customWidth="1"/>
    <col min="8461" max="8461" width="2.28515625" style="129" customWidth="1"/>
    <col min="8462" max="8462" width="5.7109375" style="129" customWidth="1"/>
    <col min="8463" max="8463" width="6.42578125" style="129" customWidth="1"/>
    <col min="8464" max="8464" width="4" style="129" customWidth="1"/>
    <col min="8465" max="8465" width="1" style="129" customWidth="1"/>
    <col min="8466" max="8466" width="26" style="129" customWidth="1"/>
    <col min="8467" max="8467" width="7.140625" style="129" customWidth="1"/>
    <col min="8468" max="8468" width="3.42578125" style="129" customWidth="1"/>
    <col min="8469" max="8469" width="2.28515625" style="129" customWidth="1"/>
    <col min="8470" max="8470" width="3.85546875" style="129" customWidth="1"/>
    <col min="8471" max="8471" width="2.7109375" style="129" customWidth="1"/>
    <col min="8472" max="8472" width="13" style="129" customWidth="1"/>
    <col min="8473" max="8473" width="11.28515625" style="129" customWidth="1"/>
    <col min="8474" max="8474" width="5.7109375" style="129" customWidth="1"/>
    <col min="8475" max="8476" width="1.7109375" style="129" customWidth="1"/>
    <col min="8477" max="8478" width="1.140625" style="129" customWidth="1"/>
    <col min="8479" max="8479" width="2.28515625" style="129" customWidth="1"/>
    <col min="8480" max="8481" width="1.140625" style="129" customWidth="1"/>
    <col min="8482" max="8482" width="3.140625" style="129" customWidth="1"/>
    <col min="8483" max="8483" width="1.42578125" style="129" customWidth="1"/>
    <col min="8484" max="8484" width="3.42578125" style="129" customWidth="1"/>
    <col min="8485" max="8485" width="1.140625" style="129" customWidth="1"/>
    <col min="8486" max="8704" width="6.85546875" style="129" customWidth="1"/>
    <col min="8705" max="8705" width="2" style="129" customWidth="1"/>
    <col min="8706" max="8706" width="4.42578125" style="129" customWidth="1"/>
    <col min="8707" max="8707" width="1.140625" style="129" customWidth="1"/>
    <col min="8708" max="8708" width="5.140625" style="129" customWidth="1"/>
    <col min="8709" max="8709" width="1.5703125" style="129" customWidth="1"/>
    <col min="8710" max="8711" width="1.140625" style="129" customWidth="1"/>
    <col min="8712" max="8712" width="2.42578125" style="129" customWidth="1"/>
    <col min="8713" max="8713" width="1" style="129" customWidth="1"/>
    <col min="8714" max="8714" width="3" style="129" customWidth="1"/>
    <col min="8715" max="8715" width="2.28515625" style="129" customWidth="1"/>
    <col min="8716" max="8716" width="1.140625" style="129" customWidth="1"/>
    <col min="8717" max="8717" width="2.28515625" style="129" customWidth="1"/>
    <col min="8718" max="8718" width="5.7109375" style="129" customWidth="1"/>
    <col min="8719" max="8719" width="6.42578125" style="129" customWidth="1"/>
    <col min="8720" max="8720" width="4" style="129" customWidth="1"/>
    <col min="8721" max="8721" width="1" style="129" customWidth="1"/>
    <col min="8722" max="8722" width="26" style="129" customWidth="1"/>
    <col min="8723" max="8723" width="7.140625" style="129" customWidth="1"/>
    <col min="8724" max="8724" width="3.42578125" style="129" customWidth="1"/>
    <col min="8725" max="8725" width="2.28515625" style="129" customWidth="1"/>
    <col min="8726" max="8726" width="3.85546875" style="129" customWidth="1"/>
    <col min="8727" max="8727" width="2.7109375" style="129" customWidth="1"/>
    <col min="8728" max="8728" width="13" style="129" customWidth="1"/>
    <col min="8729" max="8729" width="11.28515625" style="129" customWidth="1"/>
    <col min="8730" max="8730" width="5.7109375" style="129" customWidth="1"/>
    <col min="8731" max="8732" width="1.7109375" style="129" customWidth="1"/>
    <col min="8733" max="8734" width="1.140625" style="129" customWidth="1"/>
    <col min="8735" max="8735" width="2.28515625" style="129" customWidth="1"/>
    <col min="8736" max="8737" width="1.140625" style="129" customWidth="1"/>
    <col min="8738" max="8738" width="3.140625" style="129" customWidth="1"/>
    <col min="8739" max="8739" width="1.42578125" style="129" customWidth="1"/>
    <col min="8740" max="8740" width="3.42578125" style="129" customWidth="1"/>
    <col min="8741" max="8741" width="1.140625" style="129" customWidth="1"/>
    <col min="8742" max="8960" width="6.85546875" style="129" customWidth="1"/>
    <col min="8961" max="8961" width="2" style="129" customWidth="1"/>
    <col min="8962" max="8962" width="4.42578125" style="129" customWidth="1"/>
    <col min="8963" max="8963" width="1.140625" style="129" customWidth="1"/>
    <col min="8964" max="8964" width="5.140625" style="129" customWidth="1"/>
    <col min="8965" max="8965" width="1.5703125" style="129" customWidth="1"/>
    <col min="8966" max="8967" width="1.140625" style="129" customWidth="1"/>
    <col min="8968" max="8968" width="2.42578125" style="129" customWidth="1"/>
    <col min="8969" max="8969" width="1" style="129" customWidth="1"/>
    <col min="8970" max="8970" width="3" style="129" customWidth="1"/>
    <col min="8971" max="8971" width="2.28515625" style="129" customWidth="1"/>
    <col min="8972" max="8972" width="1.140625" style="129" customWidth="1"/>
    <col min="8973" max="8973" width="2.28515625" style="129" customWidth="1"/>
    <col min="8974" max="8974" width="5.7109375" style="129" customWidth="1"/>
    <col min="8975" max="8975" width="6.42578125" style="129" customWidth="1"/>
    <col min="8976" max="8976" width="4" style="129" customWidth="1"/>
    <col min="8977" max="8977" width="1" style="129" customWidth="1"/>
    <col min="8978" max="8978" width="26" style="129" customWidth="1"/>
    <col min="8979" max="8979" width="7.140625" style="129" customWidth="1"/>
    <col min="8980" max="8980" width="3.42578125" style="129" customWidth="1"/>
    <col min="8981" max="8981" width="2.28515625" style="129" customWidth="1"/>
    <col min="8982" max="8982" width="3.85546875" style="129" customWidth="1"/>
    <col min="8983" max="8983" width="2.7109375" style="129" customWidth="1"/>
    <col min="8984" max="8984" width="13" style="129" customWidth="1"/>
    <col min="8985" max="8985" width="11.28515625" style="129" customWidth="1"/>
    <col min="8986" max="8986" width="5.7109375" style="129" customWidth="1"/>
    <col min="8987" max="8988" width="1.7109375" style="129" customWidth="1"/>
    <col min="8989" max="8990" width="1.140625" style="129" customWidth="1"/>
    <col min="8991" max="8991" width="2.28515625" style="129" customWidth="1"/>
    <col min="8992" max="8993" width="1.140625" style="129" customWidth="1"/>
    <col min="8994" max="8994" width="3.140625" style="129" customWidth="1"/>
    <col min="8995" max="8995" width="1.42578125" style="129" customWidth="1"/>
    <col min="8996" max="8996" width="3.42578125" style="129" customWidth="1"/>
    <col min="8997" max="8997" width="1.140625" style="129" customWidth="1"/>
    <col min="8998" max="9216" width="6.85546875" style="129" customWidth="1"/>
    <col min="9217" max="9217" width="2" style="129" customWidth="1"/>
    <col min="9218" max="9218" width="4.42578125" style="129" customWidth="1"/>
    <col min="9219" max="9219" width="1.140625" style="129" customWidth="1"/>
    <col min="9220" max="9220" width="5.140625" style="129" customWidth="1"/>
    <col min="9221" max="9221" width="1.5703125" style="129" customWidth="1"/>
    <col min="9222" max="9223" width="1.140625" style="129" customWidth="1"/>
    <col min="9224" max="9224" width="2.42578125" style="129" customWidth="1"/>
    <col min="9225" max="9225" width="1" style="129" customWidth="1"/>
    <col min="9226" max="9226" width="3" style="129" customWidth="1"/>
    <col min="9227" max="9227" width="2.28515625" style="129" customWidth="1"/>
    <col min="9228" max="9228" width="1.140625" style="129" customWidth="1"/>
    <col min="9229" max="9229" width="2.28515625" style="129" customWidth="1"/>
    <col min="9230" max="9230" width="5.7109375" style="129" customWidth="1"/>
    <col min="9231" max="9231" width="6.42578125" style="129" customWidth="1"/>
    <col min="9232" max="9232" width="4" style="129" customWidth="1"/>
    <col min="9233" max="9233" width="1" style="129" customWidth="1"/>
    <col min="9234" max="9234" width="26" style="129" customWidth="1"/>
    <col min="9235" max="9235" width="7.140625" style="129" customWidth="1"/>
    <col min="9236" max="9236" width="3.42578125" style="129" customWidth="1"/>
    <col min="9237" max="9237" width="2.28515625" style="129" customWidth="1"/>
    <col min="9238" max="9238" width="3.85546875" style="129" customWidth="1"/>
    <col min="9239" max="9239" width="2.7109375" style="129" customWidth="1"/>
    <col min="9240" max="9240" width="13" style="129" customWidth="1"/>
    <col min="9241" max="9241" width="11.28515625" style="129" customWidth="1"/>
    <col min="9242" max="9242" width="5.7109375" style="129" customWidth="1"/>
    <col min="9243" max="9244" width="1.7109375" style="129" customWidth="1"/>
    <col min="9245" max="9246" width="1.140625" style="129" customWidth="1"/>
    <col min="9247" max="9247" width="2.28515625" style="129" customWidth="1"/>
    <col min="9248" max="9249" width="1.140625" style="129" customWidth="1"/>
    <col min="9250" max="9250" width="3.140625" style="129" customWidth="1"/>
    <col min="9251" max="9251" width="1.42578125" style="129" customWidth="1"/>
    <col min="9252" max="9252" width="3.42578125" style="129" customWidth="1"/>
    <col min="9253" max="9253" width="1.140625" style="129" customWidth="1"/>
    <col min="9254" max="9472" width="6.85546875" style="129" customWidth="1"/>
    <col min="9473" max="9473" width="2" style="129" customWidth="1"/>
    <col min="9474" max="9474" width="4.42578125" style="129" customWidth="1"/>
    <col min="9475" max="9475" width="1.140625" style="129" customWidth="1"/>
    <col min="9476" max="9476" width="5.140625" style="129" customWidth="1"/>
    <col min="9477" max="9477" width="1.5703125" style="129" customWidth="1"/>
    <col min="9478" max="9479" width="1.140625" style="129" customWidth="1"/>
    <col min="9480" max="9480" width="2.42578125" style="129" customWidth="1"/>
    <col min="9481" max="9481" width="1" style="129" customWidth="1"/>
    <col min="9482" max="9482" width="3" style="129" customWidth="1"/>
    <col min="9483" max="9483" width="2.28515625" style="129" customWidth="1"/>
    <col min="9484" max="9484" width="1.140625" style="129" customWidth="1"/>
    <col min="9485" max="9485" width="2.28515625" style="129" customWidth="1"/>
    <col min="9486" max="9486" width="5.7109375" style="129" customWidth="1"/>
    <col min="9487" max="9487" width="6.42578125" style="129" customWidth="1"/>
    <col min="9488" max="9488" width="4" style="129" customWidth="1"/>
    <col min="9489" max="9489" width="1" style="129" customWidth="1"/>
    <col min="9490" max="9490" width="26" style="129" customWidth="1"/>
    <col min="9491" max="9491" width="7.140625" style="129" customWidth="1"/>
    <col min="9492" max="9492" width="3.42578125" style="129" customWidth="1"/>
    <col min="9493" max="9493" width="2.28515625" style="129" customWidth="1"/>
    <col min="9494" max="9494" width="3.85546875" style="129" customWidth="1"/>
    <col min="9495" max="9495" width="2.7109375" style="129" customWidth="1"/>
    <col min="9496" max="9496" width="13" style="129" customWidth="1"/>
    <col min="9497" max="9497" width="11.28515625" style="129" customWidth="1"/>
    <col min="9498" max="9498" width="5.7109375" style="129" customWidth="1"/>
    <col min="9499" max="9500" width="1.7109375" style="129" customWidth="1"/>
    <col min="9501" max="9502" width="1.140625" style="129" customWidth="1"/>
    <col min="9503" max="9503" width="2.28515625" style="129" customWidth="1"/>
    <col min="9504" max="9505" width="1.140625" style="129" customWidth="1"/>
    <col min="9506" max="9506" width="3.140625" style="129" customWidth="1"/>
    <col min="9507" max="9507" width="1.42578125" style="129" customWidth="1"/>
    <col min="9508" max="9508" width="3.42578125" style="129" customWidth="1"/>
    <col min="9509" max="9509" width="1.140625" style="129" customWidth="1"/>
    <col min="9510" max="9728" width="6.85546875" style="129" customWidth="1"/>
    <col min="9729" max="9729" width="2" style="129" customWidth="1"/>
    <col min="9730" max="9730" width="4.42578125" style="129" customWidth="1"/>
    <col min="9731" max="9731" width="1.140625" style="129" customWidth="1"/>
    <col min="9732" max="9732" width="5.140625" style="129" customWidth="1"/>
    <col min="9733" max="9733" width="1.5703125" style="129" customWidth="1"/>
    <col min="9734" max="9735" width="1.140625" style="129" customWidth="1"/>
    <col min="9736" max="9736" width="2.42578125" style="129" customWidth="1"/>
    <col min="9737" max="9737" width="1" style="129" customWidth="1"/>
    <col min="9738" max="9738" width="3" style="129" customWidth="1"/>
    <col min="9739" max="9739" width="2.28515625" style="129" customWidth="1"/>
    <col min="9740" max="9740" width="1.140625" style="129" customWidth="1"/>
    <col min="9741" max="9741" width="2.28515625" style="129" customWidth="1"/>
    <col min="9742" max="9742" width="5.7109375" style="129" customWidth="1"/>
    <col min="9743" max="9743" width="6.42578125" style="129" customWidth="1"/>
    <col min="9744" max="9744" width="4" style="129" customWidth="1"/>
    <col min="9745" max="9745" width="1" style="129" customWidth="1"/>
    <col min="9746" max="9746" width="26" style="129" customWidth="1"/>
    <col min="9747" max="9747" width="7.140625" style="129" customWidth="1"/>
    <col min="9748" max="9748" width="3.42578125" style="129" customWidth="1"/>
    <col min="9749" max="9749" width="2.28515625" style="129" customWidth="1"/>
    <col min="9750" max="9750" width="3.85546875" style="129" customWidth="1"/>
    <col min="9751" max="9751" width="2.7109375" style="129" customWidth="1"/>
    <col min="9752" max="9752" width="13" style="129" customWidth="1"/>
    <col min="9753" max="9753" width="11.28515625" style="129" customWidth="1"/>
    <col min="9754" max="9754" width="5.7109375" style="129" customWidth="1"/>
    <col min="9755" max="9756" width="1.7109375" style="129" customWidth="1"/>
    <col min="9757" max="9758" width="1.140625" style="129" customWidth="1"/>
    <col min="9759" max="9759" width="2.28515625" style="129" customWidth="1"/>
    <col min="9760" max="9761" width="1.140625" style="129" customWidth="1"/>
    <col min="9762" max="9762" width="3.140625" style="129" customWidth="1"/>
    <col min="9763" max="9763" width="1.42578125" style="129" customWidth="1"/>
    <col min="9764" max="9764" width="3.42578125" style="129" customWidth="1"/>
    <col min="9765" max="9765" width="1.140625" style="129" customWidth="1"/>
    <col min="9766" max="9984" width="6.85546875" style="129" customWidth="1"/>
    <col min="9985" max="9985" width="2" style="129" customWidth="1"/>
    <col min="9986" max="9986" width="4.42578125" style="129" customWidth="1"/>
    <col min="9987" max="9987" width="1.140625" style="129" customWidth="1"/>
    <col min="9988" max="9988" width="5.140625" style="129" customWidth="1"/>
    <col min="9989" max="9989" width="1.5703125" style="129" customWidth="1"/>
    <col min="9990" max="9991" width="1.140625" style="129" customWidth="1"/>
    <col min="9992" max="9992" width="2.42578125" style="129" customWidth="1"/>
    <col min="9993" max="9993" width="1" style="129" customWidth="1"/>
    <col min="9994" max="9994" width="3" style="129" customWidth="1"/>
    <col min="9995" max="9995" width="2.28515625" style="129" customWidth="1"/>
    <col min="9996" max="9996" width="1.140625" style="129" customWidth="1"/>
    <col min="9997" max="9997" width="2.28515625" style="129" customWidth="1"/>
    <col min="9998" max="9998" width="5.7109375" style="129" customWidth="1"/>
    <col min="9999" max="9999" width="6.42578125" style="129" customWidth="1"/>
    <col min="10000" max="10000" width="4" style="129" customWidth="1"/>
    <col min="10001" max="10001" width="1" style="129" customWidth="1"/>
    <col min="10002" max="10002" width="26" style="129" customWidth="1"/>
    <col min="10003" max="10003" width="7.140625" style="129" customWidth="1"/>
    <col min="10004" max="10004" width="3.42578125" style="129" customWidth="1"/>
    <col min="10005" max="10005" width="2.28515625" style="129" customWidth="1"/>
    <col min="10006" max="10006" width="3.85546875" style="129" customWidth="1"/>
    <col min="10007" max="10007" width="2.7109375" style="129" customWidth="1"/>
    <col min="10008" max="10008" width="13" style="129" customWidth="1"/>
    <col min="10009" max="10009" width="11.28515625" style="129" customWidth="1"/>
    <col min="10010" max="10010" width="5.7109375" style="129" customWidth="1"/>
    <col min="10011" max="10012" width="1.7109375" style="129" customWidth="1"/>
    <col min="10013" max="10014" width="1.140625" style="129" customWidth="1"/>
    <col min="10015" max="10015" width="2.28515625" style="129" customWidth="1"/>
    <col min="10016" max="10017" width="1.140625" style="129" customWidth="1"/>
    <col min="10018" max="10018" width="3.140625" style="129" customWidth="1"/>
    <col min="10019" max="10019" width="1.42578125" style="129" customWidth="1"/>
    <col min="10020" max="10020" width="3.42578125" style="129" customWidth="1"/>
    <col min="10021" max="10021" width="1.140625" style="129" customWidth="1"/>
    <col min="10022" max="10240" width="6.85546875" style="129" customWidth="1"/>
    <col min="10241" max="10241" width="2" style="129" customWidth="1"/>
    <col min="10242" max="10242" width="4.42578125" style="129" customWidth="1"/>
    <col min="10243" max="10243" width="1.140625" style="129" customWidth="1"/>
    <col min="10244" max="10244" width="5.140625" style="129" customWidth="1"/>
    <col min="10245" max="10245" width="1.5703125" style="129" customWidth="1"/>
    <col min="10246" max="10247" width="1.140625" style="129" customWidth="1"/>
    <col min="10248" max="10248" width="2.42578125" style="129" customWidth="1"/>
    <col min="10249" max="10249" width="1" style="129" customWidth="1"/>
    <col min="10250" max="10250" width="3" style="129" customWidth="1"/>
    <col min="10251" max="10251" width="2.28515625" style="129" customWidth="1"/>
    <col min="10252" max="10252" width="1.140625" style="129" customWidth="1"/>
    <col min="10253" max="10253" width="2.28515625" style="129" customWidth="1"/>
    <col min="10254" max="10254" width="5.7109375" style="129" customWidth="1"/>
    <col min="10255" max="10255" width="6.42578125" style="129" customWidth="1"/>
    <col min="10256" max="10256" width="4" style="129" customWidth="1"/>
    <col min="10257" max="10257" width="1" style="129" customWidth="1"/>
    <col min="10258" max="10258" width="26" style="129" customWidth="1"/>
    <col min="10259" max="10259" width="7.140625" style="129" customWidth="1"/>
    <col min="10260" max="10260" width="3.42578125" style="129" customWidth="1"/>
    <col min="10261" max="10261" width="2.28515625" style="129" customWidth="1"/>
    <col min="10262" max="10262" width="3.85546875" style="129" customWidth="1"/>
    <col min="10263" max="10263" width="2.7109375" style="129" customWidth="1"/>
    <col min="10264" max="10264" width="13" style="129" customWidth="1"/>
    <col min="10265" max="10265" width="11.28515625" style="129" customWidth="1"/>
    <col min="10266" max="10266" width="5.7109375" style="129" customWidth="1"/>
    <col min="10267" max="10268" width="1.7109375" style="129" customWidth="1"/>
    <col min="10269" max="10270" width="1.140625" style="129" customWidth="1"/>
    <col min="10271" max="10271" width="2.28515625" style="129" customWidth="1"/>
    <col min="10272" max="10273" width="1.140625" style="129" customWidth="1"/>
    <col min="10274" max="10274" width="3.140625" style="129" customWidth="1"/>
    <col min="10275" max="10275" width="1.42578125" style="129" customWidth="1"/>
    <col min="10276" max="10276" width="3.42578125" style="129" customWidth="1"/>
    <col min="10277" max="10277" width="1.140625" style="129" customWidth="1"/>
    <col min="10278" max="10496" width="6.85546875" style="129" customWidth="1"/>
    <col min="10497" max="10497" width="2" style="129" customWidth="1"/>
    <col min="10498" max="10498" width="4.42578125" style="129" customWidth="1"/>
    <col min="10499" max="10499" width="1.140625" style="129" customWidth="1"/>
    <col min="10500" max="10500" width="5.140625" style="129" customWidth="1"/>
    <col min="10501" max="10501" width="1.5703125" style="129" customWidth="1"/>
    <col min="10502" max="10503" width="1.140625" style="129" customWidth="1"/>
    <col min="10504" max="10504" width="2.42578125" style="129" customWidth="1"/>
    <col min="10505" max="10505" width="1" style="129" customWidth="1"/>
    <col min="10506" max="10506" width="3" style="129" customWidth="1"/>
    <col min="10507" max="10507" width="2.28515625" style="129" customWidth="1"/>
    <col min="10508" max="10508" width="1.140625" style="129" customWidth="1"/>
    <col min="10509" max="10509" width="2.28515625" style="129" customWidth="1"/>
    <col min="10510" max="10510" width="5.7109375" style="129" customWidth="1"/>
    <col min="10511" max="10511" width="6.42578125" style="129" customWidth="1"/>
    <col min="10512" max="10512" width="4" style="129" customWidth="1"/>
    <col min="10513" max="10513" width="1" style="129" customWidth="1"/>
    <col min="10514" max="10514" width="26" style="129" customWidth="1"/>
    <col min="10515" max="10515" width="7.140625" style="129" customWidth="1"/>
    <col min="10516" max="10516" width="3.42578125" style="129" customWidth="1"/>
    <col min="10517" max="10517" width="2.28515625" style="129" customWidth="1"/>
    <col min="10518" max="10518" width="3.85546875" style="129" customWidth="1"/>
    <col min="10519" max="10519" width="2.7109375" style="129" customWidth="1"/>
    <col min="10520" max="10520" width="13" style="129" customWidth="1"/>
    <col min="10521" max="10521" width="11.28515625" style="129" customWidth="1"/>
    <col min="10522" max="10522" width="5.7109375" style="129" customWidth="1"/>
    <col min="10523" max="10524" width="1.7109375" style="129" customWidth="1"/>
    <col min="10525" max="10526" width="1.140625" style="129" customWidth="1"/>
    <col min="10527" max="10527" width="2.28515625" style="129" customWidth="1"/>
    <col min="10528" max="10529" width="1.140625" style="129" customWidth="1"/>
    <col min="10530" max="10530" width="3.140625" style="129" customWidth="1"/>
    <col min="10531" max="10531" width="1.42578125" style="129" customWidth="1"/>
    <col min="10532" max="10532" width="3.42578125" style="129" customWidth="1"/>
    <col min="10533" max="10533" width="1.140625" style="129" customWidth="1"/>
    <col min="10534" max="10752" width="6.85546875" style="129" customWidth="1"/>
    <col min="10753" max="10753" width="2" style="129" customWidth="1"/>
    <col min="10754" max="10754" width="4.42578125" style="129" customWidth="1"/>
    <col min="10755" max="10755" width="1.140625" style="129" customWidth="1"/>
    <col min="10756" max="10756" width="5.140625" style="129" customWidth="1"/>
    <col min="10757" max="10757" width="1.5703125" style="129" customWidth="1"/>
    <col min="10758" max="10759" width="1.140625" style="129" customWidth="1"/>
    <col min="10760" max="10760" width="2.42578125" style="129" customWidth="1"/>
    <col min="10761" max="10761" width="1" style="129" customWidth="1"/>
    <col min="10762" max="10762" width="3" style="129" customWidth="1"/>
    <col min="10763" max="10763" width="2.28515625" style="129" customWidth="1"/>
    <col min="10764" max="10764" width="1.140625" style="129" customWidth="1"/>
    <col min="10765" max="10765" width="2.28515625" style="129" customWidth="1"/>
    <col min="10766" max="10766" width="5.7109375" style="129" customWidth="1"/>
    <col min="10767" max="10767" width="6.42578125" style="129" customWidth="1"/>
    <col min="10768" max="10768" width="4" style="129" customWidth="1"/>
    <col min="10769" max="10769" width="1" style="129" customWidth="1"/>
    <col min="10770" max="10770" width="26" style="129" customWidth="1"/>
    <col min="10771" max="10771" width="7.140625" style="129" customWidth="1"/>
    <col min="10772" max="10772" width="3.42578125" style="129" customWidth="1"/>
    <col min="10773" max="10773" width="2.28515625" style="129" customWidth="1"/>
    <col min="10774" max="10774" width="3.85546875" style="129" customWidth="1"/>
    <col min="10775" max="10775" width="2.7109375" style="129" customWidth="1"/>
    <col min="10776" max="10776" width="13" style="129" customWidth="1"/>
    <col min="10777" max="10777" width="11.28515625" style="129" customWidth="1"/>
    <col min="10778" max="10778" width="5.7109375" style="129" customWidth="1"/>
    <col min="10779" max="10780" width="1.7109375" style="129" customWidth="1"/>
    <col min="10781" max="10782" width="1.140625" style="129" customWidth="1"/>
    <col min="10783" max="10783" width="2.28515625" style="129" customWidth="1"/>
    <col min="10784" max="10785" width="1.140625" style="129" customWidth="1"/>
    <col min="10786" max="10786" width="3.140625" style="129" customWidth="1"/>
    <col min="10787" max="10787" width="1.42578125" style="129" customWidth="1"/>
    <col min="10788" max="10788" width="3.42578125" style="129" customWidth="1"/>
    <col min="10789" max="10789" width="1.140625" style="129" customWidth="1"/>
    <col min="10790" max="11008" width="6.85546875" style="129" customWidth="1"/>
    <col min="11009" max="11009" width="2" style="129" customWidth="1"/>
    <col min="11010" max="11010" width="4.42578125" style="129" customWidth="1"/>
    <col min="11011" max="11011" width="1.140625" style="129" customWidth="1"/>
    <col min="11012" max="11012" width="5.140625" style="129" customWidth="1"/>
    <col min="11013" max="11013" width="1.5703125" style="129" customWidth="1"/>
    <col min="11014" max="11015" width="1.140625" style="129" customWidth="1"/>
    <col min="11016" max="11016" width="2.42578125" style="129" customWidth="1"/>
    <col min="11017" max="11017" width="1" style="129" customWidth="1"/>
    <col min="11018" max="11018" width="3" style="129" customWidth="1"/>
    <col min="11019" max="11019" width="2.28515625" style="129" customWidth="1"/>
    <col min="11020" max="11020" width="1.140625" style="129" customWidth="1"/>
    <col min="11021" max="11021" width="2.28515625" style="129" customWidth="1"/>
    <col min="11022" max="11022" width="5.7109375" style="129" customWidth="1"/>
    <col min="11023" max="11023" width="6.42578125" style="129" customWidth="1"/>
    <col min="11024" max="11024" width="4" style="129" customWidth="1"/>
    <col min="11025" max="11025" width="1" style="129" customWidth="1"/>
    <col min="11026" max="11026" width="26" style="129" customWidth="1"/>
    <col min="11027" max="11027" width="7.140625" style="129" customWidth="1"/>
    <col min="11028" max="11028" width="3.42578125" style="129" customWidth="1"/>
    <col min="11029" max="11029" width="2.28515625" style="129" customWidth="1"/>
    <col min="11030" max="11030" width="3.85546875" style="129" customWidth="1"/>
    <col min="11031" max="11031" width="2.7109375" style="129" customWidth="1"/>
    <col min="11032" max="11032" width="13" style="129" customWidth="1"/>
    <col min="11033" max="11033" width="11.28515625" style="129" customWidth="1"/>
    <col min="11034" max="11034" width="5.7109375" style="129" customWidth="1"/>
    <col min="11035" max="11036" width="1.7109375" style="129" customWidth="1"/>
    <col min="11037" max="11038" width="1.140625" style="129" customWidth="1"/>
    <col min="11039" max="11039" width="2.28515625" style="129" customWidth="1"/>
    <col min="11040" max="11041" width="1.140625" style="129" customWidth="1"/>
    <col min="11042" max="11042" width="3.140625" style="129" customWidth="1"/>
    <col min="11043" max="11043" width="1.42578125" style="129" customWidth="1"/>
    <col min="11044" max="11044" width="3.42578125" style="129" customWidth="1"/>
    <col min="11045" max="11045" width="1.140625" style="129" customWidth="1"/>
    <col min="11046" max="11264" width="6.85546875" style="129" customWidth="1"/>
    <col min="11265" max="11265" width="2" style="129" customWidth="1"/>
    <col min="11266" max="11266" width="4.42578125" style="129" customWidth="1"/>
    <col min="11267" max="11267" width="1.140625" style="129" customWidth="1"/>
    <col min="11268" max="11268" width="5.140625" style="129" customWidth="1"/>
    <col min="11269" max="11269" width="1.5703125" style="129" customWidth="1"/>
    <col min="11270" max="11271" width="1.140625" style="129" customWidth="1"/>
    <col min="11272" max="11272" width="2.42578125" style="129" customWidth="1"/>
    <col min="11273" max="11273" width="1" style="129" customWidth="1"/>
    <col min="11274" max="11274" width="3" style="129" customWidth="1"/>
    <col min="11275" max="11275" width="2.28515625" style="129" customWidth="1"/>
    <col min="11276" max="11276" width="1.140625" style="129" customWidth="1"/>
    <col min="11277" max="11277" width="2.28515625" style="129" customWidth="1"/>
    <col min="11278" max="11278" width="5.7109375" style="129" customWidth="1"/>
    <col min="11279" max="11279" width="6.42578125" style="129" customWidth="1"/>
    <col min="11280" max="11280" width="4" style="129" customWidth="1"/>
    <col min="11281" max="11281" width="1" style="129" customWidth="1"/>
    <col min="11282" max="11282" width="26" style="129" customWidth="1"/>
    <col min="11283" max="11283" width="7.140625" style="129" customWidth="1"/>
    <col min="11284" max="11284" width="3.42578125" style="129" customWidth="1"/>
    <col min="11285" max="11285" width="2.28515625" style="129" customWidth="1"/>
    <col min="11286" max="11286" width="3.85546875" style="129" customWidth="1"/>
    <col min="11287" max="11287" width="2.7109375" style="129" customWidth="1"/>
    <col min="11288" max="11288" width="13" style="129" customWidth="1"/>
    <col min="11289" max="11289" width="11.28515625" style="129" customWidth="1"/>
    <col min="11290" max="11290" width="5.7109375" style="129" customWidth="1"/>
    <col min="11291" max="11292" width="1.7109375" style="129" customWidth="1"/>
    <col min="11293" max="11294" width="1.140625" style="129" customWidth="1"/>
    <col min="11295" max="11295" width="2.28515625" style="129" customWidth="1"/>
    <col min="11296" max="11297" width="1.140625" style="129" customWidth="1"/>
    <col min="11298" max="11298" width="3.140625" style="129" customWidth="1"/>
    <col min="11299" max="11299" width="1.42578125" style="129" customWidth="1"/>
    <col min="11300" max="11300" width="3.42578125" style="129" customWidth="1"/>
    <col min="11301" max="11301" width="1.140625" style="129" customWidth="1"/>
    <col min="11302" max="11520" width="6.85546875" style="129" customWidth="1"/>
    <col min="11521" max="11521" width="2" style="129" customWidth="1"/>
    <col min="11522" max="11522" width="4.42578125" style="129" customWidth="1"/>
    <col min="11523" max="11523" width="1.140625" style="129" customWidth="1"/>
    <col min="11524" max="11524" width="5.140625" style="129" customWidth="1"/>
    <col min="11525" max="11525" width="1.5703125" style="129" customWidth="1"/>
    <col min="11526" max="11527" width="1.140625" style="129" customWidth="1"/>
    <col min="11528" max="11528" width="2.42578125" style="129" customWidth="1"/>
    <col min="11529" max="11529" width="1" style="129" customWidth="1"/>
    <col min="11530" max="11530" width="3" style="129" customWidth="1"/>
    <col min="11531" max="11531" width="2.28515625" style="129" customWidth="1"/>
    <col min="11532" max="11532" width="1.140625" style="129" customWidth="1"/>
    <col min="11533" max="11533" width="2.28515625" style="129" customWidth="1"/>
    <col min="11534" max="11534" width="5.7109375" style="129" customWidth="1"/>
    <col min="11535" max="11535" width="6.42578125" style="129" customWidth="1"/>
    <col min="11536" max="11536" width="4" style="129" customWidth="1"/>
    <col min="11537" max="11537" width="1" style="129" customWidth="1"/>
    <col min="11538" max="11538" width="26" style="129" customWidth="1"/>
    <col min="11539" max="11539" width="7.140625" style="129" customWidth="1"/>
    <col min="11540" max="11540" width="3.42578125" style="129" customWidth="1"/>
    <col min="11541" max="11541" width="2.28515625" style="129" customWidth="1"/>
    <col min="11542" max="11542" width="3.85546875" style="129" customWidth="1"/>
    <col min="11543" max="11543" width="2.7109375" style="129" customWidth="1"/>
    <col min="11544" max="11544" width="13" style="129" customWidth="1"/>
    <col min="11545" max="11545" width="11.28515625" style="129" customWidth="1"/>
    <col min="11546" max="11546" width="5.7109375" style="129" customWidth="1"/>
    <col min="11547" max="11548" width="1.7109375" style="129" customWidth="1"/>
    <col min="11549" max="11550" width="1.140625" style="129" customWidth="1"/>
    <col min="11551" max="11551" width="2.28515625" style="129" customWidth="1"/>
    <col min="11552" max="11553" width="1.140625" style="129" customWidth="1"/>
    <col min="11554" max="11554" width="3.140625" style="129" customWidth="1"/>
    <col min="11555" max="11555" width="1.42578125" style="129" customWidth="1"/>
    <col min="11556" max="11556" width="3.42578125" style="129" customWidth="1"/>
    <col min="11557" max="11557" width="1.140625" style="129" customWidth="1"/>
    <col min="11558" max="11776" width="6.85546875" style="129" customWidth="1"/>
    <col min="11777" max="11777" width="2" style="129" customWidth="1"/>
    <col min="11778" max="11778" width="4.42578125" style="129" customWidth="1"/>
    <col min="11779" max="11779" width="1.140625" style="129" customWidth="1"/>
    <col min="11780" max="11780" width="5.140625" style="129" customWidth="1"/>
    <col min="11781" max="11781" width="1.5703125" style="129" customWidth="1"/>
    <col min="11782" max="11783" width="1.140625" style="129" customWidth="1"/>
    <col min="11784" max="11784" width="2.42578125" style="129" customWidth="1"/>
    <col min="11785" max="11785" width="1" style="129" customWidth="1"/>
    <col min="11786" max="11786" width="3" style="129" customWidth="1"/>
    <col min="11787" max="11787" width="2.28515625" style="129" customWidth="1"/>
    <col min="11788" max="11788" width="1.140625" style="129" customWidth="1"/>
    <col min="11789" max="11789" width="2.28515625" style="129" customWidth="1"/>
    <col min="11790" max="11790" width="5.7109375" style="129" customWidth="1"/>
    <col min="11791" max="11791" width="6.42578125" style="129" customWidth="1"/>
    <col min="11792" max="11792" width="4" style="129" customWidth="1"/>
    <col min="11793" max="11793" width="1" style="129" customWidth="1"/>
    <col min="11794" max="11794" width="26" style="129" customWidth="1"/>
    <col min="11795" max="11795" width="7.140625" style="129" customWidth="1"/>
    <col min="11796" max="11796" width="3.42578125" style="129" customWidth="1"/>
    <col min="11797" max="11797" width="2.28515625" style="129" customWidth="1"/>
    <col min="11798" max="11798" width="3.85546875" style="129" customWidth="1"/>
    <col min="11799" max="11799" width="2.7109375" style="129" customWidth="1"/>
    <col min="11800" max="11800" width="13" style="129" customWidth="1"/>
    <col min="11801" max="11801" width="11.28515625" style="129" customWidth="1"/>
    <col min="11802" max="11802" width="5.7109375" style="129" customWidth="1"/>
    <col min="11803" max="11804" width="1.7109375" style="129" customWidth="1"/>
    <col min="11805" max="11806" width="1.140625" style="129" customWidth="1"/>
    <col min="11807" max="11807" width="2.28515625" style="129" customWidth="1"/>
    <col min="11808" max="11809" width="1.140625" style="129" customWidth="1"/>
    <col min="11810" max="11810" width="3.140625" style="129" customWidth="1"/>
    <col min="11811" max="11811" width="1.42578125" style="129" customWidth="1"/>
    <col min="11812" max="11812" width="3.42578125" style="129" customWidth="1"/>
    <col min="11813" max="11813" width="1.140625" style="129" customWidth="1"/>
    <col min="11814" max="12032" width="6.85546875" style="129" customWidth="1"/>
    <col min="12033" max="12033" width="2" style="129" customWidth="1"/>
    <col min="12034" max="12034" width="4.42578125" style="129" customWidth="1"/>
    <col min="12035" max="12035" width="1.140625" style="129" customWidth="1"/>
    <col min="12036" max="12036" width="5.140625" style="129" customWidth="1"/>
    <col min="12037" max="12037" width="1.5703125" style="129" customWidth="1"/>
    <col min="12038" max="12039" width="1.140625" style="129" customWidth="1"/>
    <col min="12040" max="12040" width="2.42578125" style="129" customWidth="1"/>
    <col min="12041" max="12041" width="1" style="129" customWidth="1"/>
    <col min="12042" max="12042" width="3" style="129" customWidth="1"/>
    <col min="12043" max="12043" width="2.28515625" style="129" customWidth="1"/>
    <col min="12044" max="12044" width="1.140625" style="129" customWidth="1"/>
    <col min="12045" max="12045" width="2.28515625" style="129" customWidth="1"/>
    <col min="12046" max="12046" width="5.7109375" style="129" customWidth="1"/>
    <col min="12047" max="12047" width="6.42578125" style="129" customWidth="1"/>
    <col min="12048" max="12048" width="4" style="129" customWidth="1"/>
    <col min="12049" max="12049" width="1" style="129" customWidth="1"/>
    <col min="12050" max="12050" width="26" style="129" customWidth="1"/>
    <col min="12051" max="12051" width="7.140625" style="129" customWidth="1"/>
    <col min="12052" max="12052" width="3.42578125" style="129" customWidth="1"/>
    <col min="12053" max="12053" width="2.28515625" style="129" customWidth="1"/>
    <col min="12054" max="12054" width="3.85546875" style="129" customWidth="1"/>
    <col min="12055" max="12055" width="2.7109375" style="129" customWidth="1"/>
    <col min="12056" max="12056" width="13" style="129" customWidth="1"/>
    <col min="12057" max="12057" width="11.28515625" style="129" customWidth="1"/>
    <col min="12058" max="12058" width="5.7109375" style="129" customWidth="1"/>
    <col min="12059" max="12060" width="1.7109375" style="129" customWidth="1"/>
    <col min="12061" max="12062" width="1.140625" style="129" customWidth="1"/>
    <col min="12063" max="12063" width="2.28515625" style="129" customWidth="1"/>
    <col min="12064" max="12065" width="1.140625" style="129" customWidth="1"/>
    <col min="12066" max="12066" width="3.140625" style="129" customWidth="1"/>
    <col min="12067" max="12067" width="1.42578125" style="129" customWidth="1"/>
    <col min="12068" max="12068" width="3.42578125" style="129" customWidth="1"/>
    <col min="12069" max="12069" width="1.140625" style="129" customWidth="1"/>
    <col min="12070" max="12288" width="6.85546875" style="129" customWidth="1"/>
    <col min="12289" max="12289" width="2" style="129" customWidth="1"/>
    <col min="12290" max="12290" width="4.42578125" style="129" customWidth="1"/>
    <col min="12291" max="12291" width="1.140625" style="129" customWidth="1"/>
    <col min="12292" max="12292" width="5.140625" style="129" customWidth="1"/>
    <col min="12293" max="12293" width="1.5703125" style="129" customWidth="1"/>
    <col min="12294" max="12295" width="1.140625" style="129" customWidth="1"/>
    <col min="12296" max="12296" width="2.42578125" style="129" customWidth="1"/>
    <col min="12297" max="12297" width="1" style="129" customWidth="1"/>
    <col min="12298" max="12298" width="3" style="129" customWidth="1"/>
    <col min="12299" max="12299" width="2.28515625" style="129" customWidth="1"/>
    <col min="12300" max="12300" width="1.140625" style="129" customWidth="1"/>
    <col min="12301" max="12301" width="2.28515625" style="129" customWidth="1"/>
    <col min="12302" max="12302" width="5.7109375" style="129" customWidth="1"/>
    <col min="12303" max="12303" width="6.42578125" style="129" customWidth="1"/>
    <col min="12304" max="12304" width="4" style="129" customWidth="1"/>
    <col min="12305" max="12305" width="1" style="129" customWidth="1"/>
    <col min="12306" max="12306" width="26" style="129" customWidth="1"/>
    <col min="12307" max="12307" width="7.140625" style="129" customWidth="1"/>
    <col min="12308" max="12308" width="3.42578125" style="129" customWidth="1"/>
    <col min="12309" max="12309" width="2.28515625" style="129" customWidth="1"/>
    <col min="12310" max="12310" width="3.85546875" style="129" customWidth="1"/>
    <col min="12311" max="12311" width="2.7109375" style="129" customWidth="1"/>
    <col min="12312" max="12312" width="13" style="129" customWidth="1"/>
    <col min="12313" max="12313" width="11.28515625" style="129" customWidth="1"/>
    <col min="12314" max="12314" width="5.7109375" style="129" customWidth="1"/>
    <col min="12315" max="12316" width="1.7109375" style="129" customWidth="1"/>
    <col min="12317" max="12318" width="1.140625" style="129" customWidth="1"/>
    <col min="12319" max="12319" width="2.28515625" style="129" customWidth="1"/>
    <col min="12320" max="12321" width="1.140625" style="129" customWidth="1"/>
    <col min="12322" max="12322" width="3.140625" style="129" customWidth="1"/>
    <col min="12323" max="12323" width="1.42578125" style="129" customWidth="1"/>
    <col min="12324" max="12324" width="3.42578125" style="129" customWidth="1"/>
    <col min="12325" max="12325" width="1.140625" style="129" customWidth="1"/>
    <col min="12326" max="12544" width="6.85546875" style="129" customWidth="1"/>
    <col min="12545" max="12545" width="2" style="129" customWidth="1"/>
    <col min="12546" max="12546" width="4.42578125" style="129" customWidth="1"/>
    <col min="12547" max="12547" width="1.140625" style="129" customWidth="1"/>
    <col min="12548" max="12548" width="5.140625" style="129" customWidth="1"/>
    <col min="12549" max="12549" width="1.5703125" style="129" customWidth="1"/>
    <col min="12550" max="12551" width="1.140625" style="129" customWidth="1"/>
    <col min="12552" max="12552" width="2.42578125" style="129" customWidth="1"/>
    <col min="12553" max="12553" width="1" style="129" customWidth="1"/>
    <col min="12554" max="12554" width="3" style="129" customWidth="1"/>
    <col min="12555" max="12555" width="2.28515625" style="129" customWidth="1"/>
    <col min="12556" max="12556" width="1.140625" style="129" customWidth="1"/>
    <col min="12557" max="12557" width="2.28515625" style="129" customWidth="1"/>
    <col min="12558" max="12558" width="5.7109375" style="129" customWidth="1"/>
    <col min="12559" max="12559" width="6.42578125" style="129" customWidth="1"/>
    <col min="12560" max="12560" width="4" style="129" customWidth="1"/>
    <col min="12561" max="12561" width="1" style="129" customWidth="1"/>
    <col min="12562" max="12562" width="26" style="129" customWidth="1"/>
    <col min="12563" max="12563" width="7.140625" style="129" customWidth="1"/>
    <col min="12564" max="12564" width="3.42578125" style="129" customWidth="1"/>
    <col min="12565" max="12565" width="2.28515625" style="129" customWidth="1"/>
    <col min="12566" max="12566" width="3.85546875" style="129" customWidth="1"/>
    <col min="12567" max="12567" width="2.7109375" style="129" customWidth="1"/>
    <col min="12568" max="12568" width="13" style="129" customWidth="1"/>
    <col min="12569" max="12569" width="11.28515625" style="129" customWidth="1"/>
    <col min="12570" max="12570" width="5.7109375" style="129" customWidth="1"/>
    <col min="12571" max="12572" width="1.7109375" style="129" customWidth="1"/>
    <col min="12573" max="12574" width="1.140625" style="129" customWidth="1"/>
    <col min="12575" max="12575" width="2.28515625" style="129" customWidth="1"/>
    <col min="12576" max="12577" width="1.140625" style="129" customWidth="1"/>
    <col min="12578" max="12578" width="3.140625" style="129" customWidth="1"/>
    <col min="12579" max="12579" width="1.42578125" style="129" customWidth="1"/>
    <col min="12580" max="12580" width="3.42578125" style="129" customWidth="1"/>
    <col min="12581" max="12581" width="1.140625" style="129" customWidth="1"/>
    <col min="12582" max="12800" width="6.85546875" style="129" customWidth="1"/>
    <col min="12801" max="12801" width="2" style="129" customWidth="1"/>
    <col min="12802" max="12802" width="4.42578125" style="129" customWidth="1"/>
    <col min="12803" max="12803" width="1.140625" style="129" customWidth="1"/>
    <col min="12804" max="12804" width="5.140625" style="129" customWidth="1"/>
    <col min="12805" max="12805" width="1.5703125" style="129" customWidth="1"/>
    <col min="12806" max="12807" width="1.140625" style="129" customWidth="1"/>
    <col min="12808" max="12808" width="2.42578125" style="129" customWidth="1"/>
    <col min="12809" max="12809" width="1" style="129" customWidth="1"/>
    <col min="12810" max="12810" width="3" style="129" customWidth="1"/>
    <col min="12811" max="12811" width="2.28515625" style="129" customWidth="1"/>
    <col min="12812" max="12812" width="1.140625" style="129" customWidth="1"/>
    <col min="12813" max="12813" width="2.28515625" style="129" customWidth="1"/>
    <col min="12814" max="12814" width="5.7109375" style="129" customWidth="1"/>
    <col min="12815" max="12815" width="6.42578125" style="129" customWidth="1"/>
    <col min="12816" max="12816" width="4" style="129" customWidth="1"/>
    <col min="12817" max="12817" width="1" style="129" customWidth="1"/>
    <col min="12818" max="12818" width="26" style="129" customWidth="1"/>
    <col min="12819" max="12819" width="7.140625" style="129" customWidth="1"/>
    <col min="12820" max="12820" width="3.42578125" style="129" customWidth="1"/>
    <col min="12821" max="12821" width="2.28515625" style="129" customWidth="1"/>
    <col min="12822" max="12822" width="3.85546875" style="129" customWidth="1"/>
    <col min="12823" max="12823" width="2.7109375" style="129" customWidth="1"/>
    <col min="12824" max="12824" width="13" style="129" customWidth="1"/>
    <col min="12825" max="12825" width="11.28515625" style="129" customWidth="1"/>
    <col min="12826" max="12826" width="5.7109375" style="129" customWidth="1"/>
    <col min="12827" max="12828" width="1.7109375" style="129" customWidth="1"/>
    <col min="12829" max="12830" width="1.140625" style="129" customWidth="1"/>
    <col min="12831" max="12831" width="2.28515625" style="129" customWidth="1"/>
    <col min="12832" max="12833" width="1.140625" style="129" customWidth="1"/>
    <col min="12834" max="12834" width="3.140625" style="129" customWidth="1"/>
    <col min="12835" max="12835" width="1.42578125" style="129" customWidth="1"/>
    <col min="12836" max="12836" width="3.42578125" style="129" customWidth="1"/>
    <col min="12837" max="12837" width="1.140625" style="129" customWidth="1"/>
    <col min="12838" max="13056" width="6.85546875" style="129" customWidth="1"/>
    <col min="13057" max="13057" width="2" style="129" customWidth="1"/>
    <col min="13058" max="13058" width="4.42578125" style="129" customWidth="1"/>
    <col min="13059" max="13059" width="1.140625" style="129" customWidth="1"/>
    <col min="13060" max="13060" width="5.140625" style="129" customWidth="1"/>
    <col min="13061" max="13061" width="1.5703125" style="129" customWidth="1"/>
    <col min="13062" max="13063" width="1.140625" style="129" customWidth="1"/>
    <col min="13064" max="13064" width="2.42578125" style="129" customWidth="1"/>
    <col min="13065" max="13065" width="1" style="129" customWidth="1"/>
    <col min="13066" max="13066" width="3" style="129" customWidth="1"/>
    <col min="13067" max="13067" width="2.28515625" style="129" customWidth="1"/>
    <col min="13068" max="13068" width="1.140625" style="129" customWidth="1"/>
    <col min="13069" max="13069" width="2.28515625" style="129" customWidth="1"/>
    <col min="13070" max="13070" width="5.7109375" style="129" customWidth="1"/>
    <col min="13071" max="13071" width="6.42578125" style="129" customWidth="1"/>
    <col min="13072" max="13072" width="4" style="129" customWidth="1"/>
    <col min="13073" max="13073" width="1" style="129" customWidth="1"/>
    <col min="13074" max="13074" width="26" style="129" customWidth="1"/>
    <col min="13075" max="13075" width="7.140625" style="129" customWidth="1"/>
    <col min="13076" max="13076" width="3.42578125" style="129" customWidth="1"/>
    <col min="13077" max="13077" width="2.28515625" style="129" customWidth="1"/>
    <col min="13078" max="13078" width="3.85546875" style="129" customWidth="1"/>
    <col min="13079" max="13079" width="2.7109375" style="129" customWidth="1"/>
    <col min="13080" max="13080" width="13" style="129" customWidth="1"/>
    <col min="13081" max="13081" width="11.28515625" style="129" customWidth="1"/>
    <col min="13082" max="13082" width="5.7109375" style="129" customWidth="1"/>
    <col min="13083" max="13084" width="1.7109375" style="129" customWidth="1"/>
    <col min="13085" max="13086" width="1.140625" style="129" customWidth="1"/>
    <col min="13087" max="13087" width="2.28515625" style="129" customWidth="1"/>
    <col min="13088" max="13089" width="1.140625" style="129" customWidth="1"/>
    <col min="13090" max="13090" width="3.140625" style="129" customWidth="1"/>
    <col min="13091" max="13091" width="1.42578125" style="129" customWidth="1"/>
    <col min="13092" max="13092" width="3.42578125" style="129" customWidth="1"/>
    <col min="13093" max="13093" width="1.140625" style="129" customWidth="1"/>
    <col min="13094" max="13312" width="6.85546875" style="129" customWidth="1"/>
    <col min="13313" max="13313" width="2" style="129" customWidth="1"/>
    <col min="13314" max="13314" width="4.42578125" style="129" customWidth="1"/>
    <col min="13315" max="13315" width="1.140625" style="129" customWidth="1"/>
    <col min="13316" max="13316" width="5.140625" style="129" customWidth="1"/>
    <col min="13317" max="13317" width="1.5703125" style="129" customWidth="1"/>
    <col min="13318" max="13319" width="1.140625" style="129" customWidth="1"/>
    <col min="13320" max="13320" width="2.42578125" style="129" customWidth="1"/>
    <col min="13321" max="13321" width="1" style="129" customWidth="1"/>
    <col min="13322" max="13322" width="3" style="129" customWidth="1"/>
    <col min="13323" max="13323" width="2.28515625" style="129" customWidth="1"/>
    <col min="13324" max="13324" width="1.140625" style="129" customWidth="1"/>
    <col min="13325" max="13325" width="2.28515625" style="129" customWidth="1"/>
    <col min="13326" max="13326" width="5.7109375" style="129" customWidth="1"/>
    <col min="13327" max="13327" width="6.42578125" style="129" customWidth="1"/>
    <col min="13328" max="13328" width="4" style="129" customWidth="1"/>
    <col min="13329" max="13329" width="1" style="129" customWidth="1"/>
    <col min="13330" max="13330" width="26" style="129" customWidth="1"/>
    <col min="13331" max="13331" width="7.140625" style="129" customWidth="1"/>
    <col min="13332" max="13332" width="3.42578125" style="129" customWidth="1"/>
    <col min="13333" max="13333" width="2.28515625" style="129" customWidth="1"/>
    <col min="13334" max="13334" width="3.85546875" style="129" customWidth="1"/>
    <col min="13335" max="13335" width="2.7109375" style="129" customWidth="1"/>
    <col min="13336" max="13336" width="13" style="129" customWidth="1"/>
    <col min="13337" max="13337" width="11.28515625" style="129" customWidth="1"/>
    <col min="13338" max="13338" width="5.7109375" style="129" customWidth="1"/>
    <col min="13339" max="13340" width="1.7109375" style="129" customWidth="1"/>
    <col min="13341" max="13342" width="1.140625" style="129" customWidth="1"/>
    <col min="13343" max="13343" width="2.28515625" style="129" customWidth="1"/>
    <col min="13344" max="13345" width="1.140625" style="129" customWidth="1"/>
    <col min="13346" max="13346" width="3.140625" style="129" customWidth="1"/>
    <col min="13347" max="13347" width="1.42578125" style="129" customWidth="1"/>
    <col min="13348" max="13348" width="3.42578125" style="129" customWidth="1"/>
    <col min="13349" max="13349" width="1.140625" style="129" customWidth="1"/>
    <col min="13350" max="13568" width="6.85546875" style="129" customWidth="1"/>
    <col min="13569" max="13569" width="2" style="129" customWidth="1"/>
    <col min="13570" max="13570" width="4.42578125" style="129" customWidth="1"/>
    <col min="13571" max="13571" width="1.140625" style="129" customWidth="1"/>
    <col min="13572" max="13572" width="5.140625" style="129" customWidth="1"/>
    <col min="13573" max="13573" width="1.5703125" style="129" customWidth="1"/>
    <col min="13574" max="13575" width="1.140625" style="129" customWidth="1"/>
    <col min="13576" max="13576" width="2.42578125" style="129" customWidth="1"/>
    <col min="13577" max="13577" width="1" style="129" customWidth="1"/>
    <col min="13578" max="13578" width="3" style="129" customWidth="1"/>
    <col min="13579" max="13579" width="2.28515625" style="129" customWidth="1"/>
    <col min="13580" max="13580" width="1.140625" style="129" customWidth="1"/>
    <col min="13581" max="13581" width="2.28515625" style="129" customWidth="1"/>
    <col min="13582" max="13582" width="5.7109375" style="129" customWidth="1"/>
    <col min="13583" max="13583" width="6.42578125" style="129" customWidth="1"/>
    <col min="13584" max="13584" width="4" style="129" customWidth="1"/>
    <col min="13585" max="13585" width="1" style="129" customWidth="1"/>
    <col min="13586" max="13586" width="26" style="129" customWidth="1"/>
    <col min="13587" max="13587" width="7.140625" style="129" customWidth="1"/>
    <col min="13588" max="13588" width="3.42578125" style="129" customWidth="1"/>
    <col min="13589" max="13589" width="2.28515625" style="129" customWidth="1"/>
    <col min="13590" max="13590" width="3.85546875" style="129" customWidth="1"/>
    <col min="13591" max="13591" width="2.7109375" style="129" customWidth="1"/>
    <col min="13592" max="13592" width="13" style="129" customWidth="1"/>
    <col min="13593" max="13593" width="11.28515625" style="129" customWidth="1"/>
    <col min="13594" max="13594" width="5.7109375" style="129" customWidth="1"/>
    <col min="13595" max="13596" width="1.7109375" style="129" customWidth="1"/>
    <col min="13597" max="13598" width="1.140625" style="129" customWidth="1"/>
    <col min="13599" max="13599" width="2.28515625" style="129" customWidth="1"/>
    <col min="13600" max="13601" width="1.140625" style="129" customWidth="1"/>
    <col min="13602" max="13602" width="3.140625" style="129" customWidth="1"/>
    <col min="13603" max="13603" width="1.42578125" style="129" customWidth="1"/>
    <col min="13604" max="13604" width="3.42578125" style="129" customWidth="1"/>
    <col min="13605" max="13605" width="1.140625" style="129" customWidth="1"/>
    <col min="13606" max="13824" width="6.85546875" style="129" customWidth="1"/>
    <col min="13825" max="13825" width="2" style="129" customWidth="1"/>
    <col min="13826" max="13826" width="4.42578125" style="129" customWidth="1"/>
    <col min="13827" max="13827" width="1.140625" style="129" customWidth="1"/>
    <col min="13828" max="13828" width="5.140625" style="129" customWidth="1"/>
    <col min="13829" max="13829" width="1.5703125" style="129" customWidth="1"/>
    <col min="13830" max="13831" width="1.140625" style="129" customWidth="1"/>
    <col min="13832" max="13832" width="2.42578125" style="129" customWidth="1"/>
    <col min="13833" max="13833" width="1" style="129" customWidth="1"/>
    <col min="13834" max="13834" width="3" style="129" customWidth="1"/>
    <col min="13835" max="13835" width="2.28515625" style="129" customWidth="1"/>
    <col min="13836" max="13836" width="1.140625" style="129" customWidth="1"/>
    <col min="13837" max="13837" width="2.28515625" style="129" customWidth="1"/>
    <col min="13838" max="13838" width="5.7109375" style="129" customWidth="1"/>
    <col min="13839" max="13839" width="6.42578125" style="129" customWidth="1"/>
    <col min="13840" max="13840" width="4" style="129" customWidth="1"/>
    <col min="13841" max="13841" width="1" style="129" customWidth="1"/>
    <col min="13842" max="13842" width="26" style="129" customWidth="1"/>
    <col min="13843" max="13843" width="7.140625" style="129" customWidth="1"/>
    <col min="13844" max="13844" width="3.42578125" style="129" customWidth="1"/>
    <col min="13845" max="13845" width="2.28515625" style="129" customWidth="1"/>
    <col min="13846" max="13846" width="3.85546875" style="129" customWidth="1"/>
    <col min="13847" max="13847" width="2.7109375" style="129" customWidth="1"/>
    <col min="13848" max="13848" width="13" style="129" customWidth="1"/>
    <col min="13849" max="13849" width="11.28515625" style="129" customWidth="1"/>
    <col min="13850" max="13850" width="5.7109375" style="129" customWidth="1"/>
    <col min="13851" max="13852" width="1.7109375" style="129" customWidth="1"/>
    <col min="13853" max="13854" width="1.140625" style="129" customWidth="1"/>
    <col min="13855" max="13855" width="2.28515625" style="129" customWidth="1"/>
    <col min="13856" max="13857" width="1.140625" style="129" customWidth="1"/>
    <col min="13858" max="13858" width="3.140625" style="129" customWidth="1"/>
    <col min="13859" max="13859" width="1.42578125" style="129" customWidth="1"/>
    <col min="13860" max="13860" width="3.42578125" style="129" customWidth="1"/>
    <col min="13861" max="13861" width="1.140625" style="129" customWidth="1"/>
    <col min="13862" max="14080" width="6.85546875" style="129" customWidth="1"/>
    <col min="14081" max="14081" width="2" style="129" customWidth="1"/>
    <col min="14082" max="14082" width="4.42578125" style="129" customWidth="1"/>
    <col min="14083" max="14083" width="1.140625" style="129" customWidth="1"/>
    <col min="14084" max="14084" width="5.140625" style="129" customWidth="1"/>
    <col min="14085" max="14085" width="1.5703125" style="129" customWidth="1"/>
    <col min="14086" max="14087" width="1.140625" style="129" customWidth="1"/>
    <col min="14088" max="14088" width="2.42578125" style="129" customWidth="1"/>
    <col min="14089" max="14089" width="1" style="129" customWidth="1"/>
    <col min="14090" max="14090" width="3" style="129" customWidth="1"/>
    <col min="14091" max="14091" width="2.28515625" style="129" customWidth="1"/>
    <col min="14092" max="14092" width="1.140625" style="129" customWidth="1"/>
    <col min="14093" max="14093" width="2.28515625" style="129" customWidth="1"/>
    <col min="14094" max="14094" width="5.7109375" style="129" customWidth="1"/>
    <col min="14095" max="14095" width="6.42578125" style="129" customWidth="1"/>
    <col min="14096" max="14096" width="4" style="129" customWidth="1"/>
    <col min="14097" max="14097" width="1" style="129" customWidth="1"/>
    <col min="14098" max="14098" width="26" style="129" customWidth="1"/>
    <col min="14099" max="14099" width="7.140625" style="129" customWidth="1"/>
    <col min="14100" max="14100" width="3.42578125" style="129" customWidth="1"/>
    <col min="14101" max="14101" width="2.28515625" style="129" customWidth="1"/>
    <col min="14102" max="14102" width="3.85546875" style="129" customWidth="1"/>
    <col min="14103" max="14103" width="2.7109375" style="129" customWidth="1"/>
    <col min="14104" max="14104" width="13" style="129" customWidth="1"/>
    <col min="14105" max="14105" width="11.28515625" style="129" customWidth="1"/>
    <col min="14106" max="14106" width="5.7109375" style="129" customWidth="1"/>
    <col min="14107" max="14108" width="1.7109375" style="129" customWidth="1"/>
    <col min="14109" max="14110" width="1.140625" style="129" customWidth="1"/>
    <col min="14111" max="14111" width="2.28515625" style="129" customWidth="1"/>
    <col min="14112" max="14113" width="1.140625" style="129" customWidth="1"/>
    <col min="14114" max="14114" width="3.140625" style="129" customWidth="1"/>
    <col min="14115" max="14115" width="1.42578125" style="129" customWidth="1"/>
    <col min="14116" max="14116" width="3.42578125" style="129" customWidth="1"/>
    <col min="14117" max="14117" width="1.140625" style="129" customWidth="1"/>
    <col min="14118" max="14336" width="6.85546875" style="129" customWidth="1"/>
    <col min="14337" max="14337" width="2" style="129" customWidth="1"/>
    <col min="14338" max="14338" width="4.42578125" style="129" customWidth="1"/>
    <col min="14339" max="14339" width="1.140625" style="129" customWidth="1"/>
    <col min="14340" max="14340" width="5.140625" style="129" customWidth="1"/>
    <col min="14341" max="14341" width="1.5703125" style="129" customWidth="1"/>
    <col min="14342" max="14343" width="1.140625" style="129" customWidth="1"/>
    <col min="14344" max="14344" width="2.42578125" style="129" customWidth="1"/>
    <col min="14345" max="14345" width="1" style="129" customWidth="1"/>
    <col min="14346" max="14346" width="3" style="129" customWidth="1"/>
    <col min="14347" max="14347" width="2.28515625" style="129" customWidth="1"/>
    <col min="14348" max="14348" width="1.140625" style="129" customWidth="1"/>
    <col min="14349" max="14349" width="2.28515625" style="129" customWidth="1"/>
    <col min="14350" max="14350" width="5.7109375" style="129" customWidth="1"/>
    <col min="14351" max="14351" width="6.42578125" style="129" customWidth="1"/>
    <col min="14352" max="14352" width="4" style="129" customWidth="1"/>
    <col min="14353" max="14353" width="1" style="129" customWidth="1"/>
    <col min="14354" max="14354" width="26" style="129" customWidth="1"/>
    <col min="14355" max="14355" width="7.140625" style="129" customWidth="1"/>
    <col min="14356" max="14356" width="3.42578125" style="129" customWidth="1"/>
    <col min="14357" max="14357" width="2.28515625" style="129" customWidth="1"/>
    <col min="14358" max="14358" width="3.85546875" style="129" customWidth="1"/>
    <col min="14359" max="14359" width="2.7109375" style="129" customWidth="1"/>
    <col min="14360" max="14360" width="13" style="129" customWidth="1"/>
    <col min="14361" max="14361" width="11.28515625" style="129" customWidth="1"/>
    <col min="14362" max="14362" width="5.7109375" style="129" customWidth="1"/>
    <col min="14363" max="14364" width="1.7109375" style="129" customWidth="1"/>
    <col min="14365" max="14366" width="1.140625" style="129" customWidth="1"/>
    <col min="14367" max="14367" width="2.28515625" style="129" customWidth="1"/>
    <col min="14368" max="14369" width="1.140625" style="129" customWidth="1"/>
    <col min="14370" max="14370" width="3.140625" style="129" customWidth="1"/>
    <col min="14371" max="14371" width="1.42578125" style="129" customWidth="1"/>
    <col min="14372" max="14372" width="3.42578125" style="129" customWidth="1"/>
    <col min="14373" max="14373" width="1.140625" style="129" customWidth="1"/>
    <col min="14374" max="14592" width="6.85546875" style="129" customWidth="1"/>
    <col min="14593" max="14593" width="2" style="129" customWidth="1"/>
    <col min="14594" max="14594" width="4.42578125" style="129" customWidth="1"/>
    <col min="14595" max="14595" width="1.140625" style="129" customWidth="1"/>
    <col min="14596" max="14596" width="5.140625" style="129" customWidth="1"/>
    <col min="14597" max="14597" width="1.5703125" style="129" customWidth="1"/>
    <col min="14598" max="14599" width="1.140625" style="129" customWidth="1"/>
    <col min="14600" max="14600" width="2.42578125" style="129" customWidth="1"/>
    <col min="14601" max="14601" width="1" style="129" customWidth="1"/>
    <col min="14602" max="14602" width="3" style="129" customWidth="1"/>
    <col min="14603" max="14603" width="2.28515625" style="129" customWidth="1"/>
    <col min="14604" max="14604" width="1.140625" style="129" customWidth="1"/>
    <col min="14605" max="14605" width="2.28515625" style="129" customWidth="1"/>
    <col min="14606" max="14606" width="5.7109375" style="129" customWidth="1"/>
    <col min="14607" max="14607" width="6.42578125" style="129" customWidth="1"/>
    <col min="14608" max="14608" width="4" style="129" customWidth="1"/>
    <col min="14609" max="14609" width="1" style="129" customWidth="1"/>
    <col min="14610" max="14610" width="26" style="129" customWidth="1"/>
    <col min="14611" max="14611" width="7.140625" style="129" customWidth="1"/>
    <col min="14612" max="14612" width="3.42578125" style="129" customWidth="1"/>
    <col min="14613" max="14613" width="2.28515625" style="129" customWidth="1"/>
    <col min="14614" max="14614" width="3.85546875" style="129" customWidth="1"/>
    <col min="14615" max="14615" width="2.7109375" style="129" customWidth="1"/>
    <col min="14616" max="14616" width="13" style="129" customWidth="1"/>
    <col min="14617" max="14617" width="11.28515625" style="129" customWidth="1"/>
    <col min="14618" max="14618" width="5.7109375" style="129" customWidth="1"/>
    <col min="14619" max="14620" width="1.7109375" style="129" customWidth="1"/>
    <col min="14621" max="14622" width="1.140625" style="129" customWidth="1"/>
    <col min="14623" max="14623" width="2.28515625" style="129" customWidth="1"/>
    <col min="14624" max="14625" width="1.140625" style="129" customWidth="1"/>
    <col min="14626" max="14626" width="3.140625" style="129" customWidth="1"/>
    <col min="14627" max="14627" width="1.42578125" style="129" customWidth="1"/>
    <col min="14628" max="14628" width="3.42578125" style="129" customWidth="1"/>
    <col min="14629" max="14629" width="1.140625" style="129" customWidth="1"/>
    <col min="14630" max="14848" width="6.85546875" style="129" customWidth="1"/>
    <col min="14849" max="14849" width="2" style="129" customWidth="1"/>
    <col min="14850" max="14850" width="4.42578125" style="129" customWidth="1"/>
    <col min="14851" max="14851" width="1.140625" style="129" customWidth="1"/>
    <col min="14852" max="14852" width="5.140625" style="129" customWidth="1"/>
    <col min="14853" max="14853" width="1.5703125" style="129" customWidth="1"/>
    <col min="14854" max="14855" width="1.140625" style="129" customWidth="1"/>
    <col min="14856" max="14856" width="2.42578125" style="129" customWidth="1"/>
    <col min="14857" max="14857" width="1" style="129" customWidth="1"/>
    <col min="14858" max="14858" width="3" style="129" customWidth="1"/>
    <col min="14859" max="14859" width="2.28515625" style="129" customWidth="1"/>
    <col min="14860" max="14860" width="1.140625" style="129" customWidth="1"/>
    <col min="14861" max="14861" width="2.28515625" style="129" customWidth="1"/>
    <col min="14862" max="14862" width="5.7109375" style="129" customWidth="1"/>
    <col min="14863" max="14863" width="6.42578125" style="129" customWidth="1"/>
    <col min="14864" max="14864" width="4" style="129" customWidth="1"/>
    <col min="14865" max="14865" width="1" style="129" customWidth="1"/>
    <col min="14866" max="14866" width="26" style="129" customWidth="1"/>
    <col min="14867" max="14867" width="7.140625" style="129" customWidth="1"/>
    <col min="14868" max="14868" width="3.42578125" style="129" customWidth="1"/>
    <col min="14869" max="14869" width="2.28515625" style="129" customWidth="1"/>
    <col min="14870" max="14870" width="3.85546875" style="129" customWidth="1"/>
    <col min="14871" max="14871" width="2.7109375" style="129" customWidth="1"/>
    <col min="14872" max="14872" width="13" style="129" customWidth="1"/>
    <col min="14873" max="14873" width="11.28515625" style="129" customWidth="1"/>
    <col min="14874" max="14874" width="5.7109375" style="129" customWidth="1"/>
    <col min="14875" max="14876" width="1.7109375" style="129" customWidth="1"/>
    <col min="14877" max="14878" width="1.140625" style="129" customWidth="1"/>
    <col min="14879" max="14879" width="2.28515625" style="129" customWidth="1"/>
    <col min="14880" max="14881" width="1.140625" style="129" customWidth="1"/>
    <col min="14882" max="14882" width="3.140625" style="129" customWidth="1"/>
    <col min="14883" max="14883" width="1.42578125" style="129" customWidth="1"/>
    <col min="14884" max="14884" width="3.42578125" style="129" customWidth="1"/>
    <col min="14885" max="14885" width="1.140625" style="129" customWidth="1"/>
    <col min="14886" max="15104" width="6.85546875" style="129" customWidth="1"/>
    <col min="15105" max="15105" width="2" style="129" customWidth="1"/>
    <col min="15106" max="15106" width="4.42578125" style="129" customWidth="1"/>
    <col min="15107" max="15107" width="1.140625" style="129" customWidth="1"/>
    <col min="15108" max="15108" width="5.140625" style="129" customWidth="1"/>
    <col min="15109" max="15109" width="1.5703125" style="129" customWidth="1"/>
    <col min="15110" max="15111" width="1.140625" style="129" customWidth="1"/>
    <col min="15112" max="15112" width="2.42578125" style="129" customWidth="1"/>
    <col min="15113" max="15113" width="1" style="129" customWidth="1"/>
    <col min="15114" max="15114" width="3" style="129" customWidth="1"/>
    <col min="15115" max="15115" width="2.28515625" style="129" customWidth="1"/>
    <col min="15116" max="15116" width="1.140625" style="129" customWidth="1"/>
    <col min="15117" max="15117" width="2.28515625" style="129" customWidth="1"/>
    <col min="15118" max="15118" width="5.7109375" style="129" customWidth="1"/>
    <col min="15119" max="15119" width="6.42578125" style="129" customWidth="1"/>
    <col min="15120" max="15120" width="4" style="129" customWidth="1"/>
    <col min="15121" max="15121" width="1" style="129" customWidth="1"/>
    <col min="15122" max="15122" width="26" style="129" customWidth="1"/>
    <col min="15123" max="15123" width="7.140625" style="129" customWidth="1"/>
    <col min="15124" max="15124" width="3.42578125" style="129" customWidth="1"/>
    <col min="15125" max="15125" width="2.28515625" style="129" customWidth="1"/>
    <col min="15126" max="15126" width="3.85546875" style="129" customWidth="1"/>
    <col min="15127" max="15127" width="2.7109375" style="129" customWidth="1"/>
    <col min="15128" max="15128" width="13" style="129" customWidth="1"/>
    <col min="15129" max="15129" width="11.28515625" style="129" customWidth="1"/>
    <col min="15130" max="15130" width="5.7109375" style="129" customWidth="1"/>
    <col min="15131" max="15132" width="1.7109375" style="129" customWidth="1"/>
    <col min="15133" max="15134" width="1.140625" style="129" customWidth="1"/>
    <col min="15135" max="15135" width="2.28515625" style="129" customWidth="1"/>
    <col min="15136" max="15137" width="1.140625" style="129" customWidth="1"/>
    <col min="15138" max="15138" width="3.140625" style="129" customWidth="1"/>
    <col min="15139" max="15139" width="1.42578125" style="129" customWidth="1"/>
    <col min="15140" max="15140" width="3.42578125" style="129" customWidth="1"/>
    <col min="15141" max="15141" width="1.140625" style="129" customWidth="1"/>
    <col min="15142" max="15360" width="6.85546875" style="129" customWidth="1"/>
    <col min="15361" max="15361" width="2" style="129" customWidth="1"/>
    <col min="15362" max="15362" width="4.42578125" style="129" customWidth="1"/>
    <col min="15363" max="15363" width="1.140625" style="129" customWidth="1"/>
    <col min="15364" max="15364" width="5.140625" style="129" customWidth="1"/>
    <col min="15365" max="15365" width="1.5703125" style="129" customWidth="1"/>
    <col min="15366" max="15367" width="1.140625" style="129" customWidth="1"/>
    <col min="15368" max="15368" width="2.42578125" style="129" customWidth="1"/>
    <col min="15369" max="15369" width="1" style="129" customWidth="1"/>
    <col min="15370" max="15370" width="3" style="129" customWidth="1"/>
    <col min="15371" max="15371" width="2.28515625" style="129" customWidth="1"/>
    <col min="15372" max="15372" width="1.140625" style="129" customWidth="1"/>
    <col min="15373" max="15373" width="2.28515625" style="129" customWidth="1"/>
    <col min="15374" max="15374" width="5.7109375" style="129" customWidth="1"/>
    <col min="15375" max="15375" width="6.42578125" style="129" customWidth="1"/>
    <col min="15376" max="15376" width="4" style="129" customWidth="1"/>
    <col min="15377" max="15377" width="1" style="129" customWidth="1"/>
    <col min="15378" max="15378" width="26" style="129" customWidth="1"/>
    <col min="15379" max="15379" width="7.140625" style="129" customWidth="1"/>
    <col min="15380" max="15380" width="3.42578125" style="129" customWidth="1"/>
    <col min="15381" max="15381" width="2.28515625" style="129" customWidth="1"/>
    <col min="15382" max="15382" width="3.85546875" style="129" customWidth="1"/>
    <col min="15383" max="15383" width="2.7109375" style="129" customWidth="1"/>
    <col min="15384" max="15384" width="13" style="129" customWidth="1"/>
    <col min="15385" max="15385" width="11.28515625" style="129" customWidth="1"/>
    <col min="15386" max="15386" width="5.7109375" style="129" customWidth="1"/>
    <col min="15387" max="15388" width="1.7109375" style="129" customWidth="1"/>
    <col min="15389" max="15390" width="1.140625" style="129" customWidth="1"/>
    <col min="15391" max="15391" width="2.28515625" style="129" customWidth="1"/>
    <col min="15392" max="15393" width="1.140625" style="129" customWidth="1"/>
    <col min="15394" max="15394" width="3.140625" style="129" customWidth="1"/>
    <col min="15395" max="15395" width="1.42578125" style="129" customWidth="1"/>
    <col min="15396" max="15396" width="3.42578125" style="129" customWidth="1"/>
    <col min="15397" max="15397" width="1.140625" style="129" customWidth="1"/>
    <col min="15398" max="15616" width="6.85546875" style="129" customWidth="1"/>
    <col min="15617" max="15617" width="2" style="129" customWidth="1"/>
    <col min="15618" max="15618" width="4.42578125" style="129" customWidth="1"/>
    <col min="15619" max="15619" width="1.140625" style="129" customWidth="1"/>
    <col min="15620" max="15620" width="5.140625" style="129" customWidth="1"/>
    <col min="15621" max="15621" width="1.5703125" style="129" customWidth="1"/>
    <col min="15622" max="15623" width="1.140625" style="129" customWidth="1"/>
    <col min="15624" max="15624" width="2.42578125" style="129" customWidth="1"/>
    <col min="15625" max="15625" width="1" style="129" customWidth="1"/>
    <col min="15626" max="15626" width="3" style="129" customWidth="1"/>
    <col min="15627" max="15627" width="2.28515625" style="129" customWidth="1"/>
    <col min="15628" max="15628" width="1.140625" style="129" customWidth="1"/>
    <col min="15629" max="15629" width="2.28515625" style="129" customWidth="1"/>
    <col min="15630" max="15630" width="5.7109375" style="129" customWidth="1"/>
    <col min="15631" max="15631" width="6.42578125" style="129" customWidth="1"/>
    <col min="15632" max="15632" width="4" style="129" customWidth="1"/>
    <col min="15633" max="15633" width="1" style="129" customWidth="1"/>
    <col min="15634" max="15634" width="26" style="129" customWidth="1"/>
    <col min="15635" max="15635" width="7.140625" style="129" customWidth="1"/>
    <col min="15636" max="15636" width="3.42578125" style="129" customWidth="1"/>
    <col min="15637" max="15637" width="2.28515625" style="129" customWidth="1"/>
    <col min="15638" max="15638" width="3.85546875" style="129" customWidth="1"/>
    <col min="15639" max="15639" width="2.7109375" style="129" customWidth="1"/>
    <col min="15640" max="15640" width="13" style="129" customWidth="1"/>
    <col min="15641" max="15641" width="11.28515625" style="129" customWidth="1"/>
    <col min="15642" max="15642" width="5.7109375" style="129" customWidth="1"/>
    <col min="15643" max="15644" width="1.7109375" style="129" customWidth="1"/>
    <col min="15645" max="15646" width="1.140625" style="129" customWidth="1"/>
    <col min="15647" max="15647" width="2.28515625" style="129" customWidth="1"/>
    <col min="15648" max="15649" width="1.140625" style="129" customWidth="1"/>
    <col min="15650" max="15650" width="3.140625" style="129" customWidth="1"/>
    <col min="15651" max="15651" width="1.42578125" style="129" customWidth="1"/>
    <col min="15652" max="15652" width="3.42578125" style="129" customWidth="1"/>
    <col min="15653" max="15653" width="1.140625" style="129" customWidth="1"/>
    <col min="15654" max="15872" width="6.85546875" style="129" customWidth="1"/>
    <col min="15873" max="15873" width="2" style="129" customWidth="1"/>
    <col min="15874" max="15874" width="4.42578125" style="129" customWidth="1"/>
    <col min="15875" max="15875" width="1.140625" style="129" customWidth="1"/>
    <col min="15876" max="15876" width="5.140625" style="129" customWidth="1"/>
    <col min="15877" max="15877" width="1.5703125" style="129" customWidth="1"/>
    <col min="15878" max="15879" width="1.140625" style="129" customWidth="1"/>
    <col min="15880" max="15880" width="2.42578125" style="129" customWidth="1"/>
    <col min="15881" max="15881" width="1" style="129" customWidth="1"/>
    <col min="15882" max="15882" width="3" style="129" customWidth="1"/>
    <col min="15883" max="15883" width="2.28515625" style="129" customWidth="1"/>
    <col min="15884" max="15884" width="1.140625" style="129" customWidth="1"/>
    <col min="15885" max="15885" width="2.28515625" style="129" customWidth="1"/>
    <col min="15886" max="15886" width="5.7109375" style="129" customWidth="1"/>
    <col min="15887" max="15887" width="6.42578125" style="129" customWidth="1"/>
    <col min="15888" max="15888" width="4" style="129" customWidth="1"/>
    <col min="15889" max="15889" width="1" style="129" customWidth="1"/>
    <col min="15890" max="15890" width="26" style="129" customWidth="1"/>
    <col min="15891" max="15891" width="7.140625" style="129" customWidth="1"/>
    <col min="15892" max="15892" width="3.42578125" style="129" customWidth="1"/>
    <col min="15893" max="15893" width="2.28515625" style="129" customWidth="1"/>
    <col min="15894" max="15894" width="3.85546875" style="129" customWidth="1"/>
    <col min="15895" max="15895" width="2.7109375" style="129" customWidth="1"/>
    <col min="15896" max="15896" width="13" style="129" customWidth="1"/>
    <col min="15897" max="15897" width="11.28515625" style="129" customWidth="1"/>
    <col min="15898" max="15898" width="5.7109375" style="129" customWidth="1"/>
    <col min="15899" max="15900" width="1.7109375" style="129" customWidth="1"/>
    <col min="15901" max="15902" width="1.140625" style="129" customWidth="1"/>
    <col min="15903" max="15903" width="2.28515625" style="129" customWidth="1"/>
    <col min="15904" max="15905" width="1.140625" style="129" customWidth="1"/>
    <col min="15906" max="15906" width="3.140625" style="129" customWidth="1"/>
    <col min="15907" max="15907" width="1.42578125" style="129" customWidth="1"/>
    <col min="15908" max="15908" width="3.42578125" style="129" customWidth="1"/>
    <col min="15909" max="15909" width="1.140625" style="129" customWidth="1"/>
    <col min="15910" max="16128" width="6.85546875" style="129" customWidth="1"/>
    <col min="16129" max="16129" width="2" style="129" customWidth="1"/>
    <col min="16130" max="16130" width="4.42578125" style="129" customWidth="1"/>
    <col min="16131" max="16131" width="1.140625" style="129" customWidth="1"/>
    <col min="16132" max="16132" width="5.140625" style="129" customWidth="1"/>
    <col min="16133" max="16133" width="1.5703125" style="129" customWidth="1"/>
    <col min="16134" max="16135" width="1.140625" style="129" customWidth="1"/>
    <col min="16136" max="16136" width="2.42578125" style="129" customWidth="1"/>
    <col min="16137" max="16137" width="1" style="129" customWidth="1"/>
    <col min="16138" max="16138" width="3" style="129" customWidth="1"/>
    <col min="16139" max="16139" width="2.28515625" style="129" customWidth="1"/>
    <col min="16140" max="16140" width="1.140625" style="129" customWidth="1"/>
    <col min="16141" max="16141" width="2.28515625" style="129" customWidth="1"/>
    <col min="16142" max="16142" width="5.7109375" style="129" customWidth="1"/>
    <col min="16143" max="16143" width="6.42578125" style="129" customWidth="1"/>
    <col min="16144" max="16144" width="4" style="129" customWidth="1"/>
    <col min="16145" max="16145" width="1" style="129" customWidth="1"/>
    <col min="16146" max="16146" width="26" style="129" customWidth="1"/>
    <col min="16147" max="16147" width="7.140625" style="129" customWidth="1"/>
    <col min="16148" max="16148" width="3.42578125" style="129" customWidth="1"/>
    <col min="16149" max="16149" width="2.28515625" style="129" customWidth="1"/>
    <col min="16150" max="16150" width="3.85546875" style="129" customWidth="1"/>
    <col min="16151" max="16151" width="2.7109375" style="129" customWidth="1"/>
    <col min="16152" max="16152" width="13" style="129" customWidth="1"/>
    <col min="16153" max="16153" width="11.28515625" style="129" customWidth="1"/>
    <col min="16154" max="16154" width="5.7109375" style="129" customWidth="1"/>
    <col min="16155" max="16156" width="1.7109375" style="129" customWidth="1"/>
    <col min="16157" max="16158" width="1.140625" style="129" customWidth="1"/>
    <col min="16159" max="16159" width="2.28515625" style="129" customWidth="1"/>
    <col min="16160" max="16161" width="1.140625" style="129" customWidth="1"/>
    <col min="16162" max="16162" width="3.140625" style="129" customWidth="1"/>
    <col min="16163" max="16163" width="1.42578125" style="129" customWidth="1"/>
    <col min="16164" max="16164" width="3.42578125" style="129" customWidth="1"/>
    <col min="16165" max="16165" width="1.140625" style="129" customWidth="1"/>
    <col min="16166" max="16384" width="6.85546875" style="129" customWidth="1"/>
  </cols>
  <sheetData>
    <row r="1" spans="2:37" ht="12" customHeight="1" x14ac:dyDescent="0.25"/>
    <row r="2" spans="2:37" ht="6.75" customHeight="1" x14ac:dyDescent="0.25">
      <c r="G2" s="290" t="s">
        <v>739</v>
      </c>
      <c r="H2" s="290"/>
      <c r="I2" s="290"/>
      <c r="J2" s="290"/>
      <c r="K2" s="290"/>
      <c r="L2" s="290"/>
      <c r="M2" s="290"/>
      <c r="N2" s="290"/>
      <c r="O2" s="290"/>
      <c r="P2" s="290"/>
      <c r="Q2" s="290"/>
      <c r="R2" s="290"/>
      <c r="S2" s="290"/>
      <c r="T2" s="290"/>
      <c r="U2" s="290"/>
      <c r="V2" s="290"/>
    </row>
    <row r="3" spans="2:37" ht="13.5" customHeight="1" x14ac:dyDescent="0.25">
      <c r="G3" s="290"/>
      <c r="H3" s="290"/>
      <c r="I3" s="290"/>
      <c r="J3" s="290"/>
      <c r="K3" s="290"/>
      <c r="L3" s="290"/>
      <c r="M3" s="290"/>
      <c r="N3" s="290"/>
      <c r="O3" s="290"/>
      <c r="P3" s="290"/>
      <c r="Q3" s="290"/>
      <c r="R3" s="290"/>
      <c r="S3" s="290"/>
      <c r="T3" s="290"/>
      <c r="U3" s="290"/>
      <c r="V3" s="290"/>
      <c r="Z3" s="291" t="s">
        <v>604</v>
      </c>
      <c r="AA3" s="291"/>
      <c r="AB3" s="291"/>
      <c r="AC3" s="291"/>
      <c r="AE3" s="234">
        <v>1</v>
      </c>
      <c r="AF3" s="234"/>
      <c r="AH3" s="156" t="s">
        <v>605</v>
      </c>
      <c r="AJ3" s="143">
        <v>24</v>
      </c>
    </row>
    <row r="4" spans="2:37" ht="7.5" customHeight="1" x14ac:dyDescent="0.25">
      <c r="G4" s="290"/>
      <c r="H4" s="290"/>
      <c r="I4" s="290"/>
      <c r="J4" s="290"/>
      <c r="K4" s="290"/>
      <c r="L4" s="290"/>
      <c r="M4" s="290"/>
      <c r="N4" s="290"/>
      <c r="O4" s="290"/>
      <c r="P4" s="290"/>
      <c r="Q4" s="290"/>
      <c r="R4" s="290"/>
      <c r="S4" s="290"/>
      <c r="T4" s="290"/>
      <c r="U4" s="290"/>
      <c r="V4" s="290"/>
      <c r="Z4" s="291" t="s">
        <v>606</v>
      </c>
      <c r="AA4" s="291"/>
      <c r="AB4" s="291"/>
      <c r="AC4" s="291"/>
      <c r="AE4" s="292">
        <v>44964</v>
      </c>
      <c r="AF4" s="292"/>
      <c r="AG4" s="292"/>
      <c r="AH4" s="292"/>
      <c r="AI4" s="292"/>
      <c r="AJ4" s="292"/>
    </row>
    <row r="5" spans="2:37" ht="6" customHeight="1" x14ac:dyDescent="0.25">
      <c r="G5" s="290"/>
      <c r="H5" s="290"/>
      <c r="I5" s="290"/>
      <c r="J5" s="290"/>
      <c r="K5" s="290"/>
      <c r="L5" s="290"/>
      <c r="M5" s="290"/>
      <c r="N5" s="290"/>
      <c r="O5" s="290"/>
      <c r="P5" s="290"/>
      <c r="Q5" s="290"/>
      <c r="R5" s="290"/>
      <c r="S5" s="290"/>
      <c r="T5" s="290"/>
      <c r="U5" s="290"/>
      <c r="V5" s="290"/>
      <c r="Z5" s="291"/>
      <c r="AA5" s="291"/>
      <c r="AB5" s="291"/>
      <c r="AC5" s="291"/>
      <c r="AE5" s="292"/>
      <c r="AF5" s="292"/>
      <c r="AG5" s="292"/>
      <c r="AH5" s="292"/>
      <c r="AI5" s="292"/>
      <c r="AJ5" s="292"/>
    </row>
    <row r="6" spans="2:37" ht="7.5" customHeight="1" x14ac:dyDescent="0.25">
      <c r="G6" s="290"/>
      <c r="H6" s="290"/>
      <c r="I6" s="290"/>
      <c r="J6" s="290"/>
      <c r="K6" s="290"/>
      <c r="L6" s="290"/>
      <c r="M6" s="290"/>
      <c r="N6" s="290"/>
      <c r="O6" s="290"/>
      <c r="P6" s="290"/>
      <c r="Q6" s="290"/>
      <c r="R6" s="290"/>
      <c r="S6" s="290"/>
      <c r="T6" s="290"/>
      <c r="U6" s="290"/>
      <c r="V6" s="290"/>
      <c r="Z6" s="291" t="s">
        <v>607</v>
      </c>
      <c r="AA6" s="291"/>
      <c r="AB6" s="291"/>
      <c r="AC6" s="291"/>
      <c r="AE6" s="293">
        <v>0.62001157407407403</v>
      </c>
      <c r="AF6" s="293"/>
      <c r="AG6" s="293"/>
      <c r="AH6" s="293"/>
      <c r="AI6" s="293"/>
      <c r="AJ6" s="293"/>
    </row>
    <row r="7" spans="2:37" ht="6" customHeight="1" x14ac:dyDescent="0.25">
      <c r="G7" s="290"/>
      <c r="H7" s="290"/>
      <c r="I7" s="290"/>
      <c r="J7" s="290"/>
      <c r="K7" s="290"/>
      <c r="L7" s="290"/>
      <c r="M7" s="290"/>
      <c r="N7" s="290"/>
      <c r="O7" s="290"/>
      <c r="P7" s="290"/>
      <c r="Q7" s="290"/>
      <c r="R7" s="290"/>
      <c r="S7" s="290"/>
      <c r="T7" s="290"/>
      <c r="U7" s="290"/>
      <c r="V7" s="290"/>
      <c r="Z7" s="291"/>
      <c r="AA7" s="291"/>
      <c r="AB7" s="291"/>
      <c r="AC7" s="291"/>
      <c r="AE7" s="293"/>
      <c r="AF7" s="293"/>
      <c r="AG7" s="293"/>
      <c r="AH7" s="293"/>
      <c r="AI7" s="293"/>
      <c r="AJ7" s="293"/>
    </row>
    <row r="8" spans="2:37" ht="13.5" customHeight="1" x14ac:dyDescent="0.25">
      <c r="G8" s="290"/>
      <c r="H8" s="290"/>
      <c r="I8" s="290"/>
      <c r="J8" s="290"/>
      <c r="K8" s="290"/>
      <c r="L8" s="290"/>
      <c r="M8" s="290"/>
      <c r="N8" s="290"/>
      <c r="O8" s="290"/>
      <c r="P8" s="290"/>
      <c r="Q8" s="290"/>
      <c r="R8" s="290"/>
      <c r="S8" s="290"/>
      <c r="T8" s="290"/>
      <c r="U8" s="290"/>
      <c r="V8" s="290"/>
      <c r="Z8" s="291" t="s">
        <v>608</v>
      </c>
      <c r="AA8" s="291"/>
      <c r="AB8" s="291"/>
      <c r="AC8" s="291"/>
      <c r="AE8" s="294" t="s">
        <v>609</v>
      </c>
      <c r="AF8" s="294"/>
      <c r="AG8" s="294"/>
      <c r="AH8" s="294"/>
      <c r="AI8" s="294"/>
      <c r="AJ8" s="294"/>
    </row>
    <row r="9" spans="2:37" ht="6.75" customHeight="1" x14ac:dyDescent="0.25">
      <c r="G9" s="290"/>
      <c r="H9" s="290"/>
      <c r="I9" s="290"/>
      <c r="J9" s="290"/>
      <c r="K9" s="290"/>
      <c r="L9" s="290"/>
      <c r="M9" s="290"/>
      <c r="N9" s="290"/>
      <c r="O9" s="290"/>
      <c r="P9" s="290"/>
      <c r="Q9" s="290"/>
      <c r="R9" s="290"/>
      <c r="S9" s="290"/>
      <c r="T9" s="290"/>
      <c r="U9" s="290"/>
      <c r="V9" s="290"/>
    </row>
    <row r="10" spans="2:37" ht="6.75" customHeight="1" x14ac:dyDescent="0.25"/>
    <row r="11" spans="2:37" x14ac:dyDescent="0.25">
      <c r="B11" s="277" t="s">
        <v>610</v>
      </c>
      <c r="C11" s="277"/>
      <c r="D11" s="277"/>
      <c r="H11" s="289" t="s">
        <v>856</v>
      </c>
      <c r="I11" s="289"/>
      <c r="J11" s="289"/>
      <c r="K11" s="289"/>
      <c r="L11" s="289"/>
      <c r="M11" s="289"/>
      <c r="N11" s="289"/>
      <c r="O11" s="289"/>
    </row>
    <row r="12" spans="2:37" x14ac:dyDescent="0.25">
      <c r="B12" s="277" t="s">
        <v>611</v>
      </c>
      <c r="C12" s="277"/>
      <c r="D12" s="277"/>
      <c r="H12" s="289" t="s">
        <v>860</v>
      </c>
      <c r="I12" s="289"/>
      <c r="J12" s="289"/>
      <c r="K12" s="289"/>
      <c r="L12" s="289"/>
      <c r="M12" s="157" t="s">
        <v>612</v>
      </c>
      <c r="N12" s="289" t="s">
        <v>860</v>
      </c>
      <c r="O12" s="289"/>
      <c r="P12" s="289"/>
      <c r="Q12" s="289"/>
    </row>
    <row r="13" spans="2:37" ht="6.75" customHeight="1" x14ac:dyDescent="0.25"/>
    <row r="14" spans="2:37" ht="14.25" customHeight="1" x14ac:dyDescent="0.25">
      <c r="B14" s="286" t="s">
        <v>566</v>
      </c>
      <c r="C14" s="286"/>
      <c r="D14" s="286"/>
      <c r="J14" s="287" t="s">
        <v>613</v>
      </c>
      <c r="K14" s="287"/>
      <c r="L14" s="287"/>
      <c r="M14" s="287"/>
      <c r="N14" s="287"/>
      <c r="O14" s="287"/>
      <c r="P14" s="287"/>
      <c r="Q14" s="287"/>
      <c r="R14" s="287"/>
      <c r="S14" s="287"/>
      <c r="T14" s="287"/>
      <c r="U14" s="287"/>
      <c r="V14" s="287"/>
      <c r="W14" s="287"/>
      <c r="X14" s="287"/>
      <c r="Y14" s="287"/>
      <c r="Z14" s="287"/>
      <c r="AA14" s="287"/>
      <c r="AB14" s="287"/>
      <c r="AC14" s="287"/>
      <c r="AD14" s="287"/>
      <c r="AE14" s="287"/>
      <c r="AF14" s="287"/>
      <c r="AG14" s="287"/>
      <c r="AH14" s="287"/>
      <c r="AI14" s="287"/>
      <c r="AJ14" s="287"/>
      <c r="AK14" s="287"/>
    </row>
    <row r="15" spans="2:37" ht="6" customHeight="1" x14ac:dyDescent="0.25"/>
    <row r="16" spans="2:37" x14ac:dyDescent="0.25">
      <c r="C16" s="277" t="s">
        <v>614</v>
      </c>
      <c r="D16" s="277"/>
      <c r="E16" s="277"/>
      <c r="F16" s="277"/>
      <c r="G16" s="277"/>
      <c r="H16" s="277"/>
      <c r="J16" s="283" t="s">
        <v>861</v>
      </c>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row>
    <row r="17" spans="2:37" ht="6.75" customHeight="1" x14ac:dyDescent="0.25">
      <c r="B17" s="284" t="s">
        <v>615</v>
      </c>
      <c r="C17" s="284"/>
      <c r="D17" s="284"/>
      <c r="E17" s="284"/>
      <c r="AD17" s="284" t="s">
        <v>616</v>
      </c>
      <c r="AE17" s="284"/>
      <c r="AF17" s="284"/>
      <c r="AG17" s="284"/>
      <c r="AH17" s="284"/>
      <c r="AI17" s="284"/>
      <c r="AJ17" s="284"/>
    </row>
    <row r="18" spans="2:37" ht="6" customHeight="1" x14ac:dyDescent="0.25">
      <c r="B18" s="284"/>
      <c r="C18" s="284"/>
      <c r="D18" s="284"/>
      <c r="E18" s="284"/>
      <c r="H18" s="285" t="s">
        <v>617</v>
      </c>
      <c r="I18" s="285"/>
      <c r="J18" s="285"/>
      <c r="K18" s="285"/>
      <c r="L18" s="285"/>
      <c r="M18" s="285"/>
      <c r="N18" s="285"/>
      <c r="O18" s="285"/>
      <c r="P18" s="285"/>
      <c r="Q18" s="285"/>
      <c r="R18" s="285"/>
      <c r="U18" s="285" t="s">
        <v>618</v>
      </c>
      <c r="V18" s="285"/>
      <c r="W18" s="285"/>
      <c r="X18" s="285"/>
      <c r="Y18" s="285"/>
      <c r="Z18" s="285"/>
      <c r="AD18" s="284"/>
      <c r="AE18" s="284"/>
      <c r="AF18" s="284"/>
      <c r="AG18" s="284"/>
      <c r="AH18" s="284"/>
      <c r="AI18" s="284"/>
      <c r="AJ18" s="284"/>
    </row>
    <row r="19" spans="2:37" ht="7.5" customHeight="1" x14ac:dyDescent="0.25">
      <c r="B19" s="284"/>
      <c r="C19" s="284"/>
      <c r="D19" s="284"/>
      <c r="E19" s="284"/>
      <c r="H19" s="285"/>
      <c r="I19" s="285"/>
      <c r="J19" s="285"/>
      <c r="K19" s="285"/>
      <c r="L19" s="285"/>
      <c r="M19" s="285"/>
      <c r="N19" s="285"/>
      <c r="O19" s="285"/>
      <c r="P19" s="285"/>
      <c r="Q19" s="285"/>
      <c r="R19" s="285"/>
      <c r="U19" s="285"/>
      <c r="V19" s="285"/>
      <c r="W19" s="285"/>
      <c r="X19" s="285"/>
      <c r="Y19" s="285"/>
      <c r="Z19" s="285"/>
      <c r="AD19" s="284"/>
      <c r="AE19" s="284"/>
      <c r="AF19" s="284"/>
      <c r="AG19" s="284"/>
      <c r="AH19" s="284"/>
      <c r="AI19" s="284"/>
      <c r="AJ19" s="284"/>
    </row>
    <row r="20" spans="2:37" ht="6.75" customHeight="1" x14ac:dyDescent="0.25">
      <c r="B20" s="284"/>
      <c r="C20" s="284"/>
      <c r="D20" s="284"/>
      <c r="E20" s="284"/>
      <c r="AD20" s="284"/>
      <c r="AE20" s="284"/>
      <c r="AF20" s="284"/>
      <c r="AG20" s="284"/>
      <c r="AH20" s="284"/>
      <c r="AI20" s="284"/>
      <c r="AJ20" s="284"/>
    </row>
    <row r="21" spans="2:37" x14ac:dyDescent="0.25">
      <c r="B21" s="248" t="s">
        <v>862</v>
      </c>
      <c r="C21" s="248"/>
      <c r="D21" s="248"/>
      <c r="F21" s="280" t="s">
        <v>863</v>
      </c>
      <c r="G21" s="280"/>
      <c r="H21" s="280"/>
      <c r="I21" s="280"/>
      <c r="J21" s="280"/>
      <c r="K21" s="280"/>
      <c r="L21" s="280"/>
      <c r="M21" s="280"/>
      <c r="N21" s="280"/>
      <c r="O21" s="280"/>
      <c r="P21" s="280"/>
      <c r="Q21" s="280"/>
      <c r="R21" s="280"/>
      <c r="S21" s="280"/>
      <c r="V21" s="134">
        <v>199</v>
      </c>
      <c r="X21" s="281" t="s">
        <v>370</v>
      </c>
      <c r="Y21" s="281"/>
      <c r="Z21" s="281"/>
      <c r="AA21" s="281"/>
      <c r="AF21" s="282" t="s">
        <v>639</v>
      </c>
      <c r="AG21" s="282"/>
      <c r="AH21" s="282"/>
      <c r="AI21" s="282"/>
      <c r="AJ21" s="282"/>
    </row>
    <row r="22" spans="2:37" ht="11.25" customHeight="1" x14ac:dyDescent="0.25">
      <c r="F22" s="280"/>
      <c r="G22" s="280"/>
      <c r="H22" s="280"/>
      <c r="I22" s="280"/>
      <c r="J22" s="280"/>
      <c r="K22" s="280"/>
      <c r="L22" s="280"/>
      <c r="M22" s="280"/>
      <c r="N22" s="280"/>
      <c r="O22" s="280"/>
      <c r="P22" s="280"/>
      <c r="Q22" s="280"/>
      <c r="R22" s="280"/>
      <c r="S22" s="280"/>
    </row>
    <row r="23" spans="2:37" ht="12" customHeight="1" x14ac:dyDescent="0.25">
      <c r="F23" s="280"/>
      <c r="G23" s="280"/>
      <c r="H23" s="280"/>
      <c r="I23" s="280"/>
      <c r="J23" s="280"/>
      <c r="K23" s="280"/>
      <c r="L23" s="280"/>
      <c r="M23" s="280"/>
      <c r="N23" s="280"/>
      <c r="O23" s="280"/>
      <c r="P23" s="280"/>
      <c r="Q23" s="280"/>
      <c r="R23" s="280"/>
      <c r="S23" s="280"/>
    </row>
    <row r="24" spans="2:37" x14ac:dyDescent="0.25">
      <c r="F24" s="250" t="s">
        <v>634</v>
      </c>
      <c r="G24" s="250"/>
      <c r="H24" s="250"/>
      <c r="I24" s="250"/>
      <c r="J24" s="250"/>
      <c r="L24" s="279" t="s">
        <v>635</v>
      </c>
      <c r="M24" s="279"/>
      <c r="N24" s="279"/>
      <c r="O24" s="279"/>
      <c r="P24" s="279"/>
      <c r="Q24" s="279"/>
      <c r="R24" s="279"/>
      <c r="S24" s="279"/>
      <c r="T24" s="279"/>
    </row>
    <row r="25" spans="2:37" ht="11.25" customHeight="1" x14ac:dyDescent="0.25"/>
    <row r="26" spans="2:37" x14ac:dyDescent="0.25">
      <c r="D26" s="277" t="s">
        <v>619</v>
      </c>
      <c r="E26" s="277"/>
      <c r="F26" s="277"/>
      <c r="G26" s="277"/>
      <c r="H26" s="277"/>
      <c r="I26" s="277"/>
      <c r="J26" s="277"/>
      <c r="K26" s="277"/>
      <c r="L26" s="277"/>
      <c r="M26" s="277"/>
      <c r="N26" s="277"/>
      <c r="AC26" s="278">
        <v>3850</v>
      </c>
      <c r="AD26" s="278"/>
      <c r="AE26" s="278"/>
      <c r="AF26" s="278"/>
      <c r="AG26" s="278"/>
      <c r="AH26" s="278"/>
      <c r="AI26" s="278"/>
      <c r="AJ26" s="278"/>
      <c r="AK26" s="278"/>
    </row>
    <row r="27" spans="2:37" ht="21" customHeight="1" x14ac:dyDescent="0.25"/>
    <row r="28" spans="2:37" ht="30" customHeight="1" x14ac:dyDescent="0.25"/>
    <row r="29" spans="2:37" ht="6" customHeight="1" x14ac:dyDescent="0.25"/>
    <row r="30" spans="2:37" x14ac:dyDescent="0.25">
      <c r="C30" s="277" t="s">
        <v>614</v>
      </c>
      <c r="D30" s="277"/>
      <c r="E30" s="277"/>
      <c r="F30" s="277"/>
      <c r="G30" s="277"/>
      <c r="H30" s="277"/>
      <c r="J30" s="283" t="s">
        <v>620</v>
      </c>
      <c r="K30" s="283"/>
      <c r="L30" s="283"/>
      <c r="M30" s="283"/>
      <c r="N30" s="283"/>
      <c r="O30" s="283"/>
      <c r="P30" s="283"/>
      <c r="Q30" s="283"/>
      <c r="R30" s="283"/>
      <c r="S30" s="283"/>
      <c r="T30" s="283"/>
      <c r="U30" s="283"/>
      <c r="V30" s="283"/>
      <c r="W30" s="283"/>
      <c r="X30" s="283"/>
      <c r="Y30" s="283"/>
      <c r="Z30" s="283"/>
      <c r="AA30" s="283"/>
      <c r="AB30" s="283"/>
      <c r="AC30" s="283"/>
      <c r="AD30" s="283"/>
      <c r="AE30" s="283"/>
      <c r="AF30" s="283"/>
      <c r="AG30" s="283"/>
      <c r="AH30" s="283"/>
      <c r="AI30" s="283"/>
      <c r="AJ30" s="283"/>
      <c r="AK30" s="283"/>
    </row>
    <row r="31" spans="2:37" ht="6.75" customHeight="1" x14ac:dyDescent="0.25">
      <c r="B31" s="284" t="s">
        <v>615</v>
      </c>
      <c r="C31" s="284"/>
      <c r="D31" s="284"/>
      <c r="E31" s="284"/>
      <c r="AD31" s="284" t="s">
        <v>616</v>
      </c>
      <c r="AE31" s="284"/>
      <c r="AF31" s="284"/>
      <c r="AG31" s="284"/>
      <c r="AH31" s="284"/>
      <c r="AI31" s="284"/>
      <c r="AJ31" s="284"/>
    </row>
    <row r="32" spans="2:37" ht="6" customHeight="1" x14ac:dyDescent="0.25">
      <c r="B32" s="284"/>
      <c r="C32" s="284"/>
      <c r="D32" s="284"/>
      <c r="E32" s="284"/>
      <c r="H32" s="285" t="s">
        <v>617</v>
      </c>
      <c r="I32" s="285"/>
      <c r="J32" s="285"/>
      <c r="K32" s="285"/>
      <c r="L32" s="285"/>
      <c r="M32" s="285"/>
      <c r="N32" s="285"/>
      <c r="O32" s="285"/>
      <c r="P32" s="285"/>
      <c r="Q32" s="285"/>
      <c r="R32" s="285"/>
      <c r="U32" s="285" t="s">
        <v>618</v>
      </c>
      <c r="V32" s="285"/>
      <c r="W32" s="285"/>
      <c r="X32" s="285"/>
      <c r="Y32" s="285"/>
      <c r="Z32" s="285"/>
      <c r="AD32" s="284"/>
      <c r="AE32" s="284"/>
      <c r="AF32" s="284"/>
      <c r="AG32" s="284"/>
      <c r="AH32" s="284"/>
      <c r="AI32" s="284"/>
      <c r="AJ32" s="284"/>
    </row>
    <row r="33" spans="2:36" ht="7.5" customHeight="1" x14ac:dyDescent="0.25">
      <c r="B33" s="284"/>
      <c r="C33" s="284"/>
      <c r="D33" s="284"/>
      <c r="E33" s="284"/>
      <c r="H33" s="285"/>
      <c r="I33" s="285"/>
      <c r="J33" s="285"/>
      <c r="K33" s="285"/>
      <c r="L33" s="285"/>
      <c r="M33" s="285"/>
      <c r="N33" s="285"/>
      <c r="O33" s="285"/>
      <c r="P33" s="285"/>
      <c r="Q33" s="285"/>
      <c r="R33" s="285"/>
      <c r="U33" s="285"/>
      <c r="V33" s="285"/>
      <c r="W33" s="285"/>
      <c r="X33" s="285"/>
      <c r="Y33" s="285"/>
      <c r="Z33" s="285"/>
      <c r="AD33" s="284"/>
      <c r="AE33" s="284"/>
      <c r="AF33" s="284"/>
      <c r="AG33" s="284"/>
      <c r="AH33" s="284"/>
      <c r="AI33" s="284"/>
      <c r="AJ33" s="284"/>
    </row>
    <row r="34" spans="2:36" ht="6.75" customHeight="1" x14ac:dyDescent="0.25">
      <c r="B34" s="284"/>
      <c r="C34" s="284"/>
      <c r="D34" s="284"/>
      <c r="E34" s="284"/>
      <c r="AD34" s="284"/>
      <c r="AE34" s="284"/>
      <c r="AF34" s="284"/>
      <c r="AG34" s="284"/>
      <c r="AH34" s="284"/>
      <c r="AI34" s="284"/>
      <c r="AJ34" s="284"/>
    </row>
    <row r="35" spans="2:36" x14ac:dyDescent="0.25">
      <c r="B35" s="248" t="s">
        <v>864</v>
      </c>
      <c r="C35" s="248"/>
      <c r="D35" s="248"/>
      <c r="F35" s="280" t="s">
        <v>865</v>
      </c>
      <c r="G35" s="280"/>
      <c r="H35" s="280"/>
      <c r="I35" s="280"/>
      <c r="J35" s="280"/>
      <c r="K35" s="280"/>
      <c r="L35" s="280"/>
      <c r="M35" s="280"/>
      <c r="N35" s="280"/>
      <c r="O35" s="280"/>
      <c r="P35" s="280"/>
      <c r="Q35" s="280"/>
      <c r="R35" s="280"/>
      <c r="S35" s="280"/>
      <c r="V35" s="134">
        <v>151</v>
      </c>
      <c r="X35" s="281" t="s">
        <v>621</v>
      </c>
      <c r="Y35" s="281"/>
      <c r="Z35" s="281"/>
      <c r="AA35" s="281"/>
      <c r="AF35" s="282" t="s">
        <v>622</v>
      </c>
      <c r="AG35" s="282"/>
      <c r="AH35" s="282"/>
      <c r="AI35" s="282"/>
      <c r="AJ35" s="282"/>
    </row>
    <row r="36" spans="2:36" ht="11.25" customHeight="1" x14ac:dyDescent="0.25">
      <c r="F36" s="280"/>
      <c r="G36" s="280"/>
      <c r="H36" s="280"/>
      <c r="I36" s="280"/>
      <c r="J36" s="280"/>
      <c r="K36" s="280"/>
      <c r="L36" s="280"/>
      <c r="M36" s="280"/>
      <c r="N36" s="280"/>
      <c r="O36" s="280"/>
      <c r="P36" s="280"/>
      <c r="Q36" s="280"/>
      <c r="R36" s="280"/>
      <c r="S36" s="280"/>
    </row>
    <row r="37" spans="2:36" x14ac:dyDescent="0.25">
      <c r="F37" s="250" t="s">
        <v>623</v>
      </c>
      <c r="G37" s="250"/>
      <c r="H37" s="250"/>
      <c r="I37" s="250"/>
      <c r="J37" s="250"/>
      <c r="L37" s="279" t="s">
        <v>624</v>
      </c>
      <c r="M37" s="279"/>
      <c r="N37" s="279"/>
      <c r="O37" s="279"/>
      <c r="P37" s="279"/>
      <c r="Q37" s="279"/>
      <c r="R37" s="279"/>
      <c r="S37" s="279"/>
      <c r="T37" s="279"/>
    </row>
    <row r="38" spans="2:36" x14ac:dyDescent="0.25">
      <c r="B38" s="248" t="s">
        <v>866</v>
      </c>
      <c r="C38" s="248"/>
      <c r="D38" s="248"/>
      <c r="F38" s="280" t="s">
        <v>867</v>
      </c>
      <c r="G38" s="280"/>
      <c r="H38" s="280"/>
      <c r="I38" s="280"/>
      <c r="J38" s="280"/>
      <c r="K38" s="280"/>
      <c r="L38" s="280"/>
      <c r="M38" s="280"/>
      <c r="N38" s="280"/>
      <c r="O38" s="280"/>
      <c r="P38" s="280"/>
      <c r="Q38" s="280"/>
      <c r="R38" s="280"/>
      <c r="S38" s="280"/>
      <c r="V38" s="134">
        <v>151</v>
      </c>
      <c r="X38" s="281" t="s">
        <v>621</v>
      </c>
      <c r="Y38" s="281"/>
      <c r="Z38" s="281"/>
      <c r="AA38" s="281"/>
      <c r="AF38" s="282" t="s">
        <v>622</v>
      </c>
      <c r="AG38" s="282"/>
      <c r="AH38" s="282"/>
      <c r="AI38" s="282"/>
      <c r="AJ38" s="282"/>
    </row>
    <row r="39" spans="2:36" ht="11.25" customHeight="1" x14ac:dyDescent="0.25">
      <c r="F39" s="280"/>
      <c r="G39" s="280"/>
      <c r="H39" s="280"/>
      <c r="I39" s="280"/>
      <c r="J39" s="280"/>
      <c r="K39" s="280"/>
      <c r="L39" s="280"/>
      <c r="M39" s="280"/>
      <c r="N39" s="280"/>
      <c r="O39" s="280"/>
      <c r="P39" s="280"/>
      <c r="Q39" s="280"/>
      <c r="R39" s="280"/>
      <c r="S39" s="280"/>
    </row>
    <row r="40" spans="2:36" x14ac:dyDescent="0.25">
      <c r="F40" s="250" t="s">
        <v>623</v>
      </c>
      <c r="G40" s="250"/>
      <c r="H40" s="250"/>
      <c r="I40" s="250"/>
      <c r="J40" s="250"/>
      <c r="L40" s="279" t="s">
        <v>624</v>
      </c>
      <c r="M40" s="279"/>
      <c r="N40" s="279"/>
      <c r="O40" s="279"/>
      <c r="P40" s="279"/>
      <c r="Q40" s="279"/>
      <c r="R40" s="279"/>
      <c r="S40" s="279"/>
      <c r="T40" s="279"/>
    </row>
    <row r="41" spans="2:36" x14ac:dyDescent="0.25">
      <c r="B41" s="248" t="s">
        <v>868</v>
      </c>
      <c r="C41" s="248"/>
      <c r="D41" s="248"/>
      <c r="F41" s="280" t="s">
        <v>869</v>
      </c>
      <c r="G41" s="280"/>
      <c r="H41" s="280"/>
      <c r="I41" s="280"/>
      <c r="J41" s="280"/>
      <c r="K41" s="280"/>
      <c r="L41" s="280"/>
      <c r="M41" s="280"/>
      <c r="N41" s="280"/>
      <c r="O41" s="280"/>
      <c r="P41" s="280"/>
      <c r="Q41" s="280"/>
      <c r="R41" s="280"/>
      <c r="S41" s="280"/>
      <c r="V41" s="134">
        <v>151</v>
      </c>
      <c r="X41" s="281" t="s">
        <v>621</v>
      </c>
      <c r="Y41" s="281"/>
      <c r="Z41" s="281"/>
      <c r="AA41" s="281"/>
      <c r="AF41" s="282" t="s">
        <v>870</v>
      </c>
      <c r="AG41" s="282"/>
      <c r="AH41" s="282"/>
      <c r="AI41" s="282"/>
      <c r="AJ41" s="282"/>
    </row>
    <row r="42" spans="2:36" ht="11.25" customHeight="1" x14ac:dyDescent="0.25">
      <c r="F42" s="280"/>
      <c r="G42" s="280"/>
      <c r="H42" s="280"/>
      <c r="I42" s="280"/>
      <c r="J42" s="280"/>
      <c r="K42" s="280"/>
      <c r="L42" s="280"/>
      <c r="M42" s="280"/>
      <c r="N42" s="280"/>
      <c r="O42" s="280"/>
      <c r="P42" s="280"/>
      <c r="Q42" s="280"/>
      <c r="R42" s="280"/>
      <c r="S42" s="280"/>
    </row>
    <row r="43" spans="2:36" ht="12" customHeight="1" x14ac:dyDescent="0.25">
      <c r="F43" s="280"/>
      <c r="G43" s="280"/>
      <c r="H43" s="280"/>
      <c r="I43" s="280"/>
      <c r="J43" s="280"/>
      <c r="K43" s="280"/>
      <c r="L43" s="280"/>
      <c r="M43" s="280"/>
      <c r="N43" s="280"/>
      <c r="O43" s="280"/>
      <c r="P43" s="280"/>
      <c r="Q43" s="280"/>
      <c r="R43" s="280"/>
      <c r="S43" s="280"/>
    </row>
    <row r="44" spans="2:36" x14ac:dyDescent="0.25">
      <c r="F44" s="250" t="s">
        <v>871</v>
      </c>
      <c r="G44" s="250"/>
      <c r="H44" s="250"/>
      <c r="I44" s="250"/>
      <c r="J44" s="250"/>
      <c r="L44" s="279" t="s">
        <v>872</v>
      </c>
      <c r="M44" s="279"/>
      <c r="N44" s="279"/>
      <c r="O44" s="279"/>
      <c r="P44" s="279"/>
      <c r="Q44" s="279"/>
      <c r="R44" s="279"/>
      <c r="S44" s="279"/>
      <c r="T44" s="279"/>
    </row>
    <row r="45" spans="2:36" x14ac:dyDescent="0.25">
      <c r="B45" s="248" t="s">
        <v>873</v>
      </c>
      <c r="C45" s="248"/>
      <c r="D45" s="248"/>
      <c r="F45" s="280" t="s">
        <v>874</v>
      </c>
      <c r="G45" s="280"/>
      <c r="H45" s="280"/>
      <c r="I45" s="280"/>
      <c r="J45" s="280"/>
      <c r="K45" s="280"/>
      <c r="L45" s="280"/>
      <c r="M45" s="280"/>
      <c r="N45" s="280"/>
      <c r="O45" s="280"/>
      <c r="P45" s="280"/>
      <c r="Q45" s="280"/>
      <c r="R45" s="280"/>
      <c r="S45" s="280"/>
      <c r="V45" s="134">
        <v>151</v>
      </c>
      <c r="X45" s="281" t="s">
        <v>621</v>
      </c>
      <c r="Y45" s="281"/>
      <c r="Z45" s="281"/>
      <c r="AA45" s="281"/>
      <c r="AF45" s="282" t="s">
        <v>796</v>
      </c>
      <c r="AG45" s="282"/>
      <c r="AH45" s="282"/>
      <c r="AI45" s="282"/>
      <c r="AJ45" s="282"/>
    </row>
    <row r="46" spans="2:36" ht="11.25" customHeight="1" x14ac:dyDescent="0.25">
      <c r="F46" s="280"/>
      <c r="G46" s="280"/>
      <c r="H46" s="280"/>
      <c r="I46" s="280"/>
      <c r="J46" s="280"/>
      <c r="K46" s="280"/>
      <c r="L46" s="280"/>
      <c r="M46" s="280"/>
      <c r="N46" s="280"/>
      <c r="O46" s="280"/>
      <c r="P46" s="280"/>
      <c r="Q46" s="280"/>
      <c r="R46" s="280"/>
      <c r="S46" s="280"/>
    </row>
    <row r="47" spans="2:36" ht="12" customHeight="1" x14ac:dyDescent="0.25">
      <c r="F47" s="280"/>
      <c r="G47" s="280"/>
      <c r="H47" s="280"/>
      <c r="I47" s="280"/>
      <c r="J47" s="280"/>
      <c r="K47" s="280"/>
      <c r="L47" s="280"/>
      <c r="M47" s="280"/>
      <c r="N47" s="280"/>
      <c r="O47" s="280"/>
      <c r="P47" s="280"/>
      <c r="Q47" s="280"/>
      <c r="R47" s="280"/>
      <c r="S47" s="280"/>
    </row>
    <row r="48" spans="2:36" ht="12" customHeight="1" x14ac:dyDescent="0.25">
      <c r="F48" s="280"/>
      <c r="G48" s="280"/>
      <c r="H48" s="280"/>
      <c r="I48" s="280"/>
      <c r="J48" s="280"/>
      <c r="K48" s="280"/>
      <c r="L48" s="280"/>
      <c r="M48" s="280"/>
      <c r="N48" s="280"/>
      <c r="O48" s="280"/>
      <c r="P48" s="280"/>
      <c r="Q48" s="280"/>
      <c r="R48" s="280"/>
      <c r="S48" s="280"/>
    </row>
    <row r="49" spans="2:37" x14ac:dyDescent="0.25">
      <c r="F49" s="250" t="s">
        <v>797</v>
      </c>
      <c r="G49" s="250"/>
      <c r="H49" s="250"/>
      <c r="I49" s="250"/>
      <c r="J49" s="250"/>
      <c r="L49" s="279" t="s">
        <v>798</v>
      </c>
      <c r="M49" s="279"/>
      <c r="N49" s="279"/>
      <c r="O49" s="279"/>
      <c r="P49" s="279"/>
      <c r="Q49" s="279"/>
      <c r="R49" s="279"/>
      <c r="S49" s="279"/>
      <c r="T49" s="279"/>
    </row>
    <row r="50" spans="2:37" x14ac:dyDescent="0.25">
      <c r="B50" s="248" t="s">
        <v>875</v>
      </c>
      <c r="C50" s="248"/>
      <c r="D50" s="248"/>
      <c r="F50" s="280" t="s">
        <v>876</v>
      </c>
      <c r="G50" s="280"/>
      <c r="H50" s="280"/>
      <c r="I50" s="280"/>
      <c r="J50" s="280"/>
      <c r="K50" s="280"/>
      <c r="L50" s="280"/>
      <c r="M50" s="280"/>
      <c r="N50" s="280"/>
      <c r="O50" s="280"/>
      <c r="P50" s="280"/>
      <c r="Q50" s="280"/>
      <c r="R50" s="280"/>
      <c r="S50" s="280"/>
      <c r="V50" s="134">
        <v>151</v>
      </c>
      <c r="X50" s="281" t="s">
        <v>621</v>
      </c>
      <c r="Y50" s="281"/>
      <c r="Z50" s="281"/>
      <c r="AA50" s="281"/>
      <c r="AF50" s="282" t="s">
        <v>740</v>
      </c>
      <c r="AG50" s="282"/>
      <c r="AH50" s="282"/>
      <c r="AI50" s="282"/>
      <c r="AJ50" s="282"/>
    </row>
    <row r="51" spans="2:37" ht="11.25" customHeight="1" x14ac:dyDescent="0.25">
      <c r="F51" s="280"/>
      <c r="G51" s="280"/>
      <c r="H51" s="280"/>
      <c r="I51" s="280"/>
      <c r="J51" s="280"/>
      <c r="K51" s="280"/>
      <c r="L51" s="280"/>
      <c r="M51" s="280"/>
      <c r="N51" s="280"/>
      <c r="O51" s="280"/>
      <c r="P51" s="280"/>
      <c r="Q51" s="280"/>
      <c r="R51" s="280"/>
      <c r="S51" s="280"/>
    </row>
    <row r="52" spans="2:37" ht="12" customHeight="1" x14ac:dyDescent="0.25">
      <c r="F52" s="280"/>
      <c r="G52" s="280"/>
      <c r="H52" s="280"/>
      <c r="I52" s="280"/>
      <c r="J52" s="280"/>
      <c r="K52" s="280"/>
      <c r="L52" s="280"/>
      <c r="M52" s="280"/>
      <c r="N52" s="280"/>
      <c r="O52" s="280"/>
      <c r="P52" s="280"/>
      <c r="Q52" s="280"/>
      <c r="R52" s="280"/>
      <c r="S52" s="280"/>
    </row>
    <row r="53" spans="2:37" x14ac:dyDescent="0.25">
      <c r="F53" s="250" t="s">
        <v>741</v>
      </c>
      <c r="G53" s="250"/>
      <c r="H53" s="250"/>
      <c r="I53" s="250"/>
      <c r="J53" s="250"/>
      <c r="L53" s="279" t="s">
        <v>742</v>
      </c>
      <c r="M53" s="279"/>
      <c r="N53" s="279"/>
      <c r="O53" s="279"/>
      <c r="P53" s="279"/>
      <c r="Q53" s="279"/>
      <c r="R53" s="279"/>
      <c r="S53" s="279"/>
      <c r="T53" s="279"/>
    </row>
    <row r="54" spans="2:37" ht="11.25" customHeight="1" x14ac:dyDescent="0.25"/>
    <row r="55" spans="2:37" ht="14.25" customHeight="1" x14ac:dyDescent="0.25">
      <c r="B55" s="286" t="s">
        <v>566</v>
      </c>
      <c r="C55" s="286"/>
      <c r="D55" s="286"/>
      <c r="J55" s="287" t="s">
        <v>613</v>
      </c>
      <c r="K55" s="287"/>
      <c r="L55" s="287"/>
      <c r="M55" s="287"/>
      <c r="N55" s="287"/>
      <c r="O55" s="287"/>
      <c r="P55" s="287"/>
      <c r="Q55" s="287"/>
      <c r="R55" s="287"/>
      <c r="S55" s="287"/>
      <c r="T55" s="287"/>
      <c r="U55" s="287"/>
      <c r="V55" s="287"/>
      <c r="W55" s="287"/>
      <c r="X55" s="287"/>
      <c r="Y55" s="287"/>
      <c r="Z55" s="287"/>
      <c r="AA55" s="287"/>
      <c r="AB55" s="287"/>
      <c r="AC55" s="287"/>
      <c r="AD55" s="287"/>
      <c r="AE55" s="287"/>
      <c r="AF55" s="287"/>
      <c r="AG55" s="287"/>
      <c r="AH55" s="287"/>
      <c r="AI55" s="287"/>
      <c r="AJ55" s="287"/>
      <c r="AK55" s="287"/>
    </row>
    <row r="56" spans="2:37" x14ac:dyDescent="0.25">
      <c r="D56" s="277" t="s">
        <v>619</v>
      </c>
      <c r="E56" s="277"/>
      <c r="F56" s="277"/>
      <c r="G56" s="277"/>
      <c r="H56" s="277"/>
      <c r="I56" s="277"/>
      <c r="J56" s="277"/>
      <c r="K56" s="277"/>
      <c r="L56" s="277"/>
      <c r="M56" s="277"/>
      <c r="N56" s="277"/>
      <c r="AC56" s="278">
        <v>141922.82</v>
      </c>
      <c r="AD56" s="278"/>
      <c r="AE56" s="278"/>
      <c r="AF56" s="278"/>
      <c r="AG56" s="278"/>
      <c r="AH56" s="278"/>
      <c r="AI56" s="278"/>
      <c r="AJ56" s="278"/>
      <c r="AK56" s="278"/>
    </row>
    <row r="57" spans="2:37" ht="21" customHeight="1" x14ac:dyDescent="0.25"/>
    <row r="58" spans="2:37" ht="30" customHeight="1" x14ac:dyDescent="0.25"/>
    <row r="59" spans="2:37" ht="6" customHeight="1" x14ac:dyDescent="0.25"/>
    <row r="60" spans="2:37" x14ac:dyDescent="0.25">
      <c r="C60" s="277" t="s">
        <v>614</v>
      </c>
      <c r="D60" s="277"/>
      <c r="E60" s="277"/>
      <c r="F60" s="277"/>
      <c r="G60" s="277"/>
      <c r="H60" s="277"/>
      <c r="J60" s="283" t="s">
        <v>590</v>
      </c>
      <c r="K60" s="283"/>
      <c r="L60" s="283"/>
      <c r="M60" s="283"/>
      <c r="N60" s="283"/>
      <c r="O60" s="283"/>
      <c r="P60" s="283"/>
      <c r="Q60" s="283"/>
      <c r="R60" s="283"/>
      <c r="S60" s="283"/>
      <c r="T60" s="283"/>
      <c r="U60" s="283"/>
      <c r="V60" s="283"/>
      <c r="W60" s="283"/>
      <c r="X60" s="283"/>
      <c r="Y60" s="283"/>
      <c r="Z60" s="283"/>
      <c r="AA60" s="283"/>
      <c r="AB60" s="283"/>
      <c r="AC60" s="283"/>
      <c r="AD60" s="283"/>
      <c r="AE60" s="283"/>
      <c r="AF60" s="283"/>
      <c r="AG60" s="283"/>
      <c r="AH60" s="283"/>
      <c r="AI60" s="283"/>
      <c r="AJ60" s="283"/>
      <c r="AK60" s="283"/>
    </row>
    <row r="61" spans="2:37" ht="6.75" customHeight="1" x14ac:dyDescent="0.25">
      <c r="B61" s="284" t="s">
        <v>615</v>
      </c>
      <c r="C61" s="284"/>
      <c r="D61" s="284"/>
      <c r="E61" s="284"/>
      <c r="AD61" s="284" t="s">
        <v>616</v>
      </c>
      <c r="AE61" s="284"/>
      <c r="AF61" s="284"/>
      <c r="AG61" s="284"/>
      <c r="AH61" s="284"/>
      <c r="AI61" s="284"/>
      <c r="AJ61" s="284"/>
    </row>
    <row r="62" spans="2:37" ht="6" customHeight="1" x14ac:dyDescent="0.25">
      <c r="B62" s="284"/>
      <c r="C62" s="284"/>
      <c r="D62" s="284"/>
      <c r="E62" s="284"/>
      <c r="H62" s="285" t="s">
        <v>617</v>
      </c>
      <c r="I62" s="285"/>
      <c r="J62" s="285"/>
      <c r="K62" s="285"/>
      <c r="L62" s="285"/>
      <c r="M62" s="285"/>
      <c r="N62" s="285"/>
      <c r="O62" s="285"/>
      <c r="P62" s="285"/>
      <c r="Q62" s="285"/>
      <c r="R62" s="285"/>
      <c r="U62" s="285" t="s">
        <v>618</v>
      </c>
      <c r="V62" s="285"/>
      <c r="W62" s="285"/>
      <c r="X62" s="285"/>
      <c r="Y62" s="285"/>
      <c r="Z62" s="285"/>
      <c r="AD62" s="284"/>
      <c r="AE62" s="284"/>
      <c r="AF62" s="284"/>
      <c r="AG62" s="284"/>
      <c r="AH62" s="284"/>
      <c r="AI62" s="284"/>
      <c r="AJ62" s="284"/>
    </row>
    <row r="63" spans="2:37" ht="7.5" customHeight="1" x14ac:dyDescent="0.25">
      <c r="B63" s="284"/>
      <c r="C63" s="284"/>
      <c r="D63" s="284"/>
      <c r="E63" s="284"/>
      <c r="H63" s="285"/>
      <c r="I63" s="285"/>
      <c r="J63" s="285"/>
      <c r="K63" s="285"/>
      <c r="L63" s="285"/>
      <c r="M63" s="285"/>
      <c r="N63" s="285"/>
      <c r="O63" s="285"/>
      <c r="P63" s="285"/>
      <c r="Q63" s="285"/>
      <c r="R63" s="285"/>
      <c r="U63" s="285"/>
      <c r="V63" s="285"/>
      <c r="W63" s="285"/>
      <c r="X63" s="285"/>
      <c r="Y63" s="285"/>
      <c r="Z63" s="285"/>
      <c r="AD63" s="284"/>
      <c r="AE63" s="284"/>
      <c r="AF63" s="284"/>
      <c r="AG63" s="284"/>
      <c r="AH63" s="284"/>
      <c r="AI63" s="284"/>
      <c r="AJ63" s="284"/>
    </row>
    <row r="64" spans="2:37" ht="6.75" customHeight="1" x14ac:dyDescent="0.25">
      <c r="B64" s="284"/>
      <c r="C64" s="284"/>
      <c r="D64" s="284"/>
      <c r="E64" s="284"/>
      <c r="AD64" s="284"/>
      <c r="AE64" s="284"/>
      <c r="AF64" s="284"/>
      <c r="AG64" s="284"/>
      <c r="AH64" s="284"/>
      <c r="AI64" s="284"/>
      <c r="AJ64" s="284"/>
    </row>
    <row r="65" spans="2:36" x14ac:dyDescent="0.25">
      <c r="B65" s="248" t="s">
        <v>877</v>
      </c>
      <c r="C65" s="248"/>
      <c r="D65" s="248"/>
      <c r="F65" s="280" t="s">
        <v>878</v>
      </c>
      <c r="G65" s="280"/>
      <c r="H65" s="280"/>
      <c r="I65" s="280"/>
      <c r="J65" s="280"/>
      <c r="K65" s="280"/>
      <c r="L65" s="280"/>
      <c r="M65" s="280"/>
      <c r="N65" s="280"/>
      <c r="O65" s="280"/>
      <c r="P65" s="280"/>
      <c r="Q65" s="280"/>
      <c r="R65" s="280"/>
      <c r="S65" s="280"/>
      <c r="V65" s="134">
        <v>244</v>
      </c>
      <c r="X65" s="281" t="s">
        <v>380</v>
      </c>
      <c r="Y65" s="281"/>
      <c r="Z65" s="281"/>
      <c r="AA65" s="281"/>
      <c r="AF65" s="282" t="s">
        <v>879</v>
      </c>
      <c r="AG65" s="282"/>
      <c r="AH65" s="282"/>
      <c r="AI65" s="282"/>
      <c r="AJ65" s="282"/>
    </row>
    <row r="66" spans="2:36" ht="11.25" customHeight="1" x14ac:dyDescent="0.25">
      <c r="F66" s="280"/>
      <c r="G66" s="280"/>
      <c r="H66" s="280"/>
      <c r="I66" s="280"/>
      <c r="J66" s="280"/>
      <c r="K66" s="280"/>
      <c r="L66" s="280"/>
      <c r="M66" s="280"/>
      <c r="N66" s="280"/>
      <c r="O66" s="280"/>
      <c r="P66" s="280"/>
      <c r="Q66" s="280"/>
      <c r="R66" s="280"/>
      <c r="S66" s="280"/>
    </row>
    <row r="67" spans="2:36" x14ac:dyDescent="0.25">
      <c r="F67" s="250" t="s">
        <v>880</v>
      </c>
      <c r="G67" s="250"/>
      <c r="H67" s="250"/>
      <c r="I67" s="250"/>
      <c r="J67" s="250"/>
      <c r="L67" s="279" t="s">
        <v>881</v>
      </c>
      <c r="M67" s="279"/>
      <c r="N67" s="279"/>
      <c r="O67" s="279"/>
      <c r="P67" s="279"/>
      <c r="Q67" s="279"/>
      <c r="R67" s="279"/>
      <c r="S67" s="279"/>
      <c r="T67" s="279"/>
    </row>
    <row r="68" spans="2:36" x14ac:dyDescent="0.25">
      <c r="B68" s="248" t="s">
        <v>882</v>
      </c>
      <c r="C68" s="248"/>
      <c r="D68" s="248"/>
      <c r="F68" s="280" t="s">
        <v>883</v>
      </c>
      <c r="G68" s="280"/>
      <c r="H68" s="280"/>
      <c r="I68" s="280"/>
      <c r="J68" s="280"/>
      <c r="K68" s="280"/>
      <c r="L68" s="280"/>
      <c r="M68" s="280"/>
      <c r="N68" s="280"/>
      <c r="O68" s="280"/>
      <c r="P68" s="280"/>
      <c r="Q68" s="280"/>
      <c r="R68" s="280"/>
      <c r="S68" s="280"/>
      <c r="V68" s="134">
        <v>241</v>
      </c>
      <c r="X68" s="281" t="s">
        <v>376</v>
      </c>
      <c r="Y68" s="281"/>
      <c r="Z68" s="281"/>
      <c r="AA68" s="281"/>
      <c r="AF68" s="282" t="s">
        <v>884</v>
      </c>
      <c r="AG68" s="282"/>
      <c r="AH68" s="282"/>
      <c r="AI68" s="282"/>
      <c r="AJ68" s="282"/>
    </row>
    <row r="69" spans="2:36" ht="11.25" customHeight="1" x14ac:dyDescent="0.25">
      <c r="F69" s="280"/>
      <c r="G69" s="280"/>
      <c r="H69" s="280"/>
      <c r="I69" s="280"/>
      <c r="J69" s="280"/>
      <c r="K69" s="280"/>
      <c r="L69" s="280"/>
      <c r="M69" s="280"/>
      <c r="N69" s="280"/>
      <c r="O69" s="280"/>
      <c r="P69" s="280"/>
      <c r="Q69" s="280"/>
      <c r="R69" s="280"/>
      <c r="S69" s="280"/>
    </row>
    <row r="70" spans="2:36" x14ac:dyDescent="0.25">
      <c r="F70" s="250" t="s">
        <v>885</v>
      </c>
      <c r="G70" s="250"/>
      <c r="H70" s="250"/>
      <c r="I70" s="250"/>
      <c r="J70" s="250"/>
      <c r="L70" s="279" t="s">
        <v>886</v>
      </c>
      <c r="M70" s="279"/>
      <c r="N70" s="279"/>
      <c r="O70" s="279"/>
      <c r="P70" s="279"/>
      <c r="Q70" s="279"/>
      <c r="R70" s="279"/>
      <c r="S70" s="279"/>
      <c r="T70" s="279"/>
    </row>
    <row r="71" spans="2:36" x14ac:dyDescent="0.25">
      <c r="B71" s="248" t="s">
        <v>887</v>
      </c>
      <c r="C71" s="248"/>
      <c r="D71" s="248"/>
      <c r="F71" s="280" t="s">
        <v>888</v>
      </c>
      <c r="G71" s="280"/>
      <c r="H71" s="280"/>
      <c r="I71" s="280"/>
      <c r="J71" s="280"/>
      <c r="K71" s="280"/>
      <c r="L71" s="280"/>
      <c r="M71" s="280"/>
      <c r="N71" s="280"/>
      <c r="O71" s="280"/>
      <c r="P71" s="280"/>
      <c r="Q71" s="280"/>
      <c r="R71" s="280"/>
      <c r="S71" s="280"/>
      <c r="V71" s="134">
        <v>113</v>
      </c>
      <c r="X71" s="281" t="s">
        <v>316</v>
      </c>
      <c r="Y71" s="281"/>
      <c r="Z71" s="281"/>
      <c r="AA71" s="281"/>
      <c r="AF71" s="282" t="s">
        <v>826</v>
      </c>
      <c r="AG71" s="282"/>
      <c r="AH71" s="282"/>
      <c r="AI71" s="282"/>
      <c r="AJ71" s="282"/>
    </row>
    <row r="72" spans="2:36" ht="11.25" customHeight="1" x14ac:dyDescent="0.25">
      <c r="F72" s="280"/>
      <c r="G72" s="280"/>
      <c r="H72" s="280"/>
      <c r="I72" s="280"/>
      <c r="J72" s="280"/>
      <c r="K72" s="280"/>
      <c r="L72" s="280"/>
      <c r="M72" s="280"/>
      <c r="N72" s="280"/>
      <c r="O72" s="280"/>
      <c r="P72" s="280"/>
      <c r="Q72" s="280"/>
      <c r="R72" s="280"/>
      <c r="S72" s="280"/>
    </row>
    <row r="73" spans="2:36" ht="12" customHeight="1" x14ac:dyDescent="0.25">
      <c r="F73" s="280"/>
      <c r="G73" s="280"/>
      <c r="H73" s="280"/>
      <c r="I73" s="280"/>
      <c r="J73" s="280"/>
      <c r="K73" s="280"/>
      <c r="L73" s="280"/>
      <c r="M73" s="280"/>
      <c r="N73" s="280"/>
      <c r="O73" s="280"/>
      <c r="P73" s="280"/>
      <c r="Q73" s="280"/>
      <c r="R73" s="280"/>
      <c r="S73" s="280"/>
    </row>
    <row r="74" spans="2:36" x14ac:dyDescent="0.25">
      <c r="F74" s="250" t="s">
        <v>666</v>
      </c>
      <c r="G74" s="250"/>
      <c r="H74" s="250"/>
      <c r="I74" s="250"/>
      <c r="J74" s="250"/>
      <c r="L74" s="279" t="s">
        <v>667</v>
      </c>
      <c r="M74" s="279"/>
      <c r="N74" s="279"/>
      <c r="O74" s="279"/>
      <c r="P74" s="279"/>
      <c r="Q74" s="279"/>
      <c r="R74" s="279"/>
      <c r="S74" s="279"/>
      <c r="T74" s="279"/>
    </row>
    <row r="75" spans="2:36" x14ac:dyDescent="0.25">
      <c r="B75" s="248" t="s">
        <v>463</v>
      </c>
      <c r="C75" s="248"/>
      <c r="D75" s="248"/>
      <c r="F75" s="280" t="s">
        <v>889</v>
      </c>
      <c r="G75" s="280"/>
      <c r="H75" s="280"/>
      <c r="I75" s="280"/>
      <c r="J75" s="280"/>
      <c r="K75" s="280"/>
      <c r="L75" s="280"/>
      <c r="M75" s="280"/>
      <c r="N75" s="280"/>
      <c r="O75" s="280"/>
      <c r="P75" s="280"/>
      <c r="Q75" s="280"/>
      <c r="R75" s="280"/>
      <c r="S75" s="280"/>
      <c r="V75" s="134">
        <v>199</v>
      </c>
      <c r="X75" s="281" t="s">
        <v>370</v>
      </c>
      <c r="Y75" s="281"/>
      <c r="Z75" s="281"/>
      <c r="AA75" s="281"/>
      <c r="AF75" s="282" t="s">
        <v>890</v>
      </c>
      <c r="AG75" s="282"/>
      <c r="AH75" s="282"/>
      <c r="AI75" s="282"/>
      <c r="AJ75" s="282"/>
    </row>
    <row r="76" spans="2:36" ht="11.25" customHeight="1" x14ac:dyDescent="0.25">
      <c r="F76" s="280"/>
      <c r="G76" s="280"/>
      <c r="H76" s="280"/>
      <c r="I76" s="280"/>
      <c r="J76" s="280"/>
      <c r="K76" s="280"/>
      <c r="L76" s="280"/>
      <c r="M76" s="280"/>
      <c r="N76" s="280"/>
      <c r="O76" s="280"/>
      <c r="P76" s="280"/>
      <c r="Q76" s="280"/>
      <c r="R76" s="280"/>
      <c r="S76" s="280"/>
    </row>
    <row r="77" spans="2:36" x14ac:dyDescent="0.25">
      <c r="F77" s="250" t="s">
        <v>814</v>
      </c>
      <c r="G77" s="250"/>
      <c r="H77" s="250"/>
      <c r="I77" s="250"/>
      <c r="J77" s="250"/>
      <c r="L77" s="279" t="s">
        <v>815</v>
      </c>
      <c r="M77" s="279"/>
      <c r="N77" s="279"/>
      <c r="O77" s="279"/>
      <c r="P77" s="279"/>
      <c r="Q77" s="279"/>
      <c r="R77" s="279"/>
      <c r="S77" s="279"/>
      <c r="T77" s="279"/>
    </row>
    <row r="78" spans="2:36" x14ac:dyDescent="0.25">
      <c r="B78" s="248" t="s">
        <v>891</v>
      </c>
      <c r="C78" s="248"/>
      <c r="D78" s="248"/>
      <c r="F78" s="280" t="s">
        <v>892</v>
      </c>
      <c r="G78" s="280"/>
      <c r="H78" s="280"/>
      <c r="I78" s="280"/>
      <c r="J78" s="280"/>
      <c r="K78" s="280"/>
      <c r="L78" s="280"/>
      <c r="M78" s="280"/>
      <c r="N78" s="280"/>
      <c r="O78" s="280"/>
      <c r="P78" s="280"/>
      <c r="Q78" s="280"/>
      <c r="R78" s="280"/>
      <c r="S78" s="280"/>
      <c r="V78" s="134">
        <v>122</v>
      </c>
      <c r="X78" s="288" t="s">
        <v>322</v>
      </c>
      <c r="Y78" s="288"/>
      <c r="Z78" s="288"/>
      <c r="AA78" s="288"/>
      <c r="AF78" s="282" t="s">
        <v>893</v>
      </c>
      <c r="AG78" s="282"/>
      <c r="AH78" s="282"/>
      <c r="AI78" s="282"/>
      <c r="AJ78" s="282"/>
    </row>
    <row r="79" spans="2:36" ht="11.25" customHeight="1" x14ac:dyDescent="0.25">
      <c r="F79" s="280"/>
      <c r="G79" s="280"/>
      <c r="H79" s="280"/>
      <c r="I79" s="280"/>
      <c r="J79" s="280"/>
      <c r="K79" s="280"/>
      <c r="L79" s="280"/>
      <c r="M79" s="280"/>
      <c r="N79" s="280"/>
      <c r="O79" s="280"/>
      <c r="P79" s="280"/>
      <c r="Q79" s="280"/>
      <c r="R79" s="280"/>
      <c r="S79" s="280"/>
      <c r="X79" s="288"/>
      <c r="Y79" s="288"/>
      <c r="Z79" s="288"/>
      <c r="AA79" s="288"/>
    </row>
    <row r="80" spans="2:36" ht="12" customHeight="1" x14ac:dyDescent="0.25">
      <c r="F80" s="280"/>
      <c r="G80" s="280"/>
      <c r="H80" s="280"/>
      <c r="I80" s="280"/>
      <c r="J80" s="280"/>
      <c r="K80" s="280"/>
      <c r="L80" s="280"/>
      <c r="M80" s="280"/>
      <c r="N80" s="280"/>
      <c r="O80" s="280"/>
      <c r="P80" s="280"/>
      <c r="Q80" s="280"/>
      <c r="R80" s="280"/>
      <c r="S80" s="280"/>
    </row>
    <row r="81" spans="2:37" x14ac:dyDescent="0.25">
      <c r="F81" s="250" t="s">
        <v>894</v>
      </c>
      <c r="G81" s="250"/>
      <c r="H81" s="250"/>
      <c r="I81" s="250"/>
      <c r="J81" s="250"/>
      <c r="L81" s="279" t="s">
        <v>895</v>
      </c>
      <c r="M81" s="279"/>
      <c r="N81" s="279"/>
      <c r="O81" s="279"/>
      <c r="P81" s="279"/>
      <c r="Q81" s="279"/>
      <c r="R81" s="279"/>
      <c r="S81" s="279"/>
      <c r="T81" s="279"/>
    </row>
    <row r="82" spans="2:37" x14ac:dyDescent="0.25">
      <c r="B82" s="248" t="s">
        <v>896</v>
      </c>
      <c r="C82" s="248"/>
      <c r="D82" s="248"/>
      <c r="F82" s="280" t="s">
        <v>897</v>
      </c>
      <c r="G82" s="280"/>
      <c r="H82" s="280"/>
      <c r="I82" s="280"/>
      <c r="J82" s="280"/>
      <c r="K82" s="280"/>
      <c r="L82" s="280"/>
      <c r="M82" s="280"/>
      <c r="N82" s="280"/>
      <c r="O82" s="280"/>
      <c r="P82" s="280"/>
      <c r="Q82" s="280"/>
      <c r="R82" s="280"/>
      <c r="S82" s="280"/>
      <c r="V82" s="134">
        <v>169</v>
      </c>
      <c r="X82" s="288" t="s">
        <v>350</v>
      </c>
      <c r="Y82" s="288"/>
      <c r="Z82" s="288"/>
      <c r="AA82" s="288"/>
      <c r="AF82" s="282" t="s">
        <v>638</v>
      </c>
      <c r="AG82" s="282"/>
      <c r="AH82" s="282"/>
      <c r="AI82" s="282"/>
      <c r="AJ82" s="282"/>
    </row>
    <row r="83" spans="2:37" ht="11.25" customHeight="1" x14ac:dyDescent="0.25">
      <c r="F83" s="280"/>
      <c r="G83" s="280"/>
      <c r="H83" s="280"/>
      <c r="I83" s="280"/>
      <c r="J83" s="280"/>
      <c r="K83" s="280"/>
      <c r="L83" s="280"/>
      <c r="M83" s="280"/>
      <c r="N83" s="280"/>
      <c r="O83" s="280"/>
      <c r="P83" s="280"/>
      <c r="Q83" s="280"/>
      <c r="R83" s="280"/>
      <c r="S83" s="280"/>
      <c r="X83" s="288"/>
      <c r="Y83" s="288"/>
      <c r="Z83" s="288"/>
      <c r="AA83" s="288"/>
    </row>
    <row r="84" spans="2:37" ht="12" customHeight="1" x14ac:dyDescent="0.25">
      <c r="F84" s="280"/>
      <c r="G84" s="280"/>
      <c r="H84" s="280"/>
      <c r="I84" s="280"/>
      <c r="J84" s="280"/>
      <c r="K84" s="280"/>
      <c r="L84" s="280"/>
      <c r="M84" s="280"/>
      <c r="N84" s="280"/>
      <c r="O84" s="280"/>
      <c r="P84" s="280"/>
      <c r="Q84" s="280"/>
      <c r="R84" s="280"/>
      <c r="S84" s="280"/>
    </row>
    <row r="85" spans="2:37" x14ac:dyDescent="0.25">
      <c r="F85" s="250" t="s">
        <v>642</v>
      </c>
      <c r="G85" s="250"/>
      <c r="H85" s="250"/>
      <c r="I85" s="250"/>
      <c r="J85" s="250"/>
      <c r="L85" s="279" t="s">
        <v>643</v>
      </c>
      <c r="M85" s="279"/>
      <c r="N85" s="279"/>
      <c r="O85" s="279"/>
      <c r="P85" s="279"/>
      <c r="Q85" s="279"/>
      <c r="R85" s="279"/>
      <c r="S85" s="279"/>
      <c r="T85" s="279"/>
    </row>
    <row r="86" spans="2:37" x14ac:dyDescent="0.25">
      <c r="B86" s="248" t="s">
        <v>898</v>
      </c>
      <c r="C86" s="248"/>
      <c r="D86" s="248"/>
      <c r="F86" s="280" t="s">
        <v>899</v>
      </c>
      <c r="G86" s="280"/>
      <c r="H86" s="280"/>
      <c r="I86" s="280"/>
      <c r="J86" s="280"/>
      <c r="K86" s="280"/>
      <c r="L86" s="280"/>
      <c r="M86" s="280"/>
      <c r="N86" s="280"/>
      <c r="O86" s="280"/>
      <c r="P86" s="280"/>
      <c r="Q86" s="280"/>
      <c r="R86" s="280"/>
      <c r="S86" s="280"/>
      <c r="V86" s="134">
        <v>199</v>
      </c>
      <c r="X86" s="281" t="s">
        <v>370</v>
      </c>
      <c r="Y86" s="281"/>
      <c r="Z86" s="281"/>
      <c r="AA86" s="281"/>
      <c r="AF86" s="282" t="s">
        <v>900</v>
      </c>
      <c r="AG86" s="282"/>
      <c r="AH86" s="282"/>
      <c r="AI86" s="282"/>
      <c r="AJ86" s="282"/>
    </row>
    <row r="87" spans="2:37" ht="11.25" customHeight="1" x14ac:dyDescent="0.25">
      <c r="F87" s="280"/>
      <c r="G87" s="280"/>
      <c r="H87" s="280"/>
      <c r="I87" s="280"/>
      <c r="J87" s="280"/>
      <c r="K87" s="280"/>
      <c r="L87" s="280"/>
      <c r="M87" s="280"/>
      <c r="N87" s="280"/>
      <c r="O87" s="280"/>
      <c r="P87" s="280"/>
      <c r="Q87" s="280"/>
      <c r="R87" s="280"/>
      <c r="S87" s="280"/>
    </row>
    <row r="88" spans="2:37" ht="12" customHeight="1" x14ac:dyDescent="0.25">
      <c r="F88" s="280"/>
      <c r="G88" s="280"/>
      <c r="H88" s="280"/>
      <c r="I88" s="280"/>
      <c r="J88" s="280"/>
      <c r="K88" s="280"/>
      <c r="L88" s="280"/>
      <c r="M88" s="280"/>
      <c r="N88" s="280"/>
      <c r="O88" s="280"/>
      <c r="P88" s="280"/>
      <c r="Q88" s="280"/>
      <c r="R88" s="280"/>
      <c r="S88" s="280"/>
    </row>
    <row r="89" spans="2:37" x14ac:dyDescent="0.25">
      <c r="F89" s="250" t="s">
        <v>634</v>
      </c>
      <c r="G89" s="250"/>
      <c r="H89" s="250"/>
      <c r="I89" s="250"/>
      <c r="J89" s="250"/>
      <c r="L89" s="279" t="s">
        <v>635</v>
      </c>
      <c r="M89" s="279"/>
      <c r="N89" s="279"/>
      <c r="O89" s="279"/>
      <c r="P89" s="279"/>
      <c r="Q89" s="279"/>
      <c r="R89" s="279"/>
      <c r="S89" s="279"/>
      <c r="T89" s="279"/>
    </row>
    <row r="90" spans="2:37" x14ac:dyDescent="0.25">
      <c r="B90" s="248" t="s">
        <v>901</v>
      </c>
      <c r="C90" s="248"/>
      <c r="D90" s="248"/>
      <c r="F90" s="280" t="s">
        <v>902</v>
      </c>
      <c r="G90" s="280"/>
      <c r="H90" s="280"/>
      <c r="I90" s="280"/>
      <c r="J90" s="280"/>
      <c r="K90" s="280"/>
      <c r="L90" s="280"/>
      <c r="M90" s="280"/>
      <c r="N90" s="280"/>
      <c r="O90" s="280"/>
      <c r="P90" s="280"/>
      <c r="Q90" s="280"/>
      <c r="R90" s="280"/>
      <c r="S90" s="280"/>
      <c r="V90" s="134">
        <v>199</v>
      </c>
      <c r="X90" s="281" t="s">
        <v>370</v>
      </c>
      <c r="Y90" s="281"/>
      <c r="Z90" s="281"/>
      <c r="AA90" s="281"/>
      <c r="AF90" s="282" t="s">
        <v>743</v>
      </c>
      <c r="AG90" s="282"/>
      <c r="AH90" s="282"/>
      <c r="AI90" s="282"/>
      <c r="AJ90" s="282"/>
    </row>
    <row r="91" spans="2:37" ht="11.25" customHeight="1" x14ac:dyDescent="0.25">
      <c r="F91" s="280"/>
      <c r="G91" s="280"/>
      <c r="H91" s="280"/>
      <c r="I91" s="280"/>
      <c r="J91" s="280"/>
      <c r="K91" s="280"/>
      <c r="L91" s="280"/>
      <c r="M91" s="280"/>
      <c r="N91" s="280"/>
      <c r="O91" s="280"/>
      <c r="P91" s="280"/>
      <c r="Q91" s="280"/>
      <c r="R91" s="280"/>
      <c r="S91" s="280"/>
    </row>
    <row r="92" spans="2:37" x14ac:dyDescent="0.25">
      <c r="F92" s="250" t="s">
        <v>634</v>
      </c>
      <c r="G92" s="250"/>
      <c r="H92" s="250"/>
      <c r="I92" s="250"/>
      <c r="J92" s="250"/>
      <c r="L92" s="279" t="s">
        <v>635</v>
      </c>
      <c r="M92" s="279"/>
      <c r="N92" s="279"/>
      <c r="O92" s="279"/>
      <c r="P92" s="279"/>
      <c r="Q92" s="279"/>
      <c r="R92" s="279"/>
      <c r="S92" s="279"/>
      <c r="T92" s="279"/>
    </row>
    <row r="93" spans="2:37" ht="14.25" customHeight="1" x14ac:dyDescent="0.25">
      <c r="B93" s="286" t="s">
        <v>566</v>
      </c>
      <c r="C93" s="286"/>
      <c r="D93" s="286"/>
      <c r="J93" s="287" t="s">
        <v>613</v>
      </c>
      <c r="K93" s="287"/>
      <c r="L93" s="287"/>
      <c r="M93" s="287"/>
      <c r="N93" s="287"/>
      <c r="O93" s="287"/>
      <c r="P93" s="287"/>
      <c r="Q93" s="287"/>
      <c r="R93" s="287"/>
      <c r="S93" s="287"/>
      <c r="T93" s="287"/>
      <c r="U93" s="287"/>
      <c r="V93" s="287"/>
      <c r="W93" s="287"/>
      <c r="X93" s="287"/>
      <c r="Y93" s="287"/>
      <c r="Z93" s="287"/>
      <c r="AA93" s="287"/>
      <c r="AB93" s="287"/>
      <c r="AC93" s="287"/>
      <c r="AD93" s="287"/>
      <c r="AE93" s="287"/>
      <c r="AF93" s="287"/>
      <c r="AG93" s="287"/>
      <c r="AH93" s="287"/>
      <c r="AI93" s="287"/>
      <c r="AJ93" s="287"/>
      <c r="AK93" s="287"/>
    </row>
    <row r="94" spans="2:37" ht="6" customHeight="1" x14ac:dyDescent="0.25"/>
    <row r="95" spans="2:37" x14ac:dyDescent="0.25">
      <c r="C95" s="277" t="s">
        <v>614</v>
      </c>
      <c r="D95" s="277"/>
      <c r="E95" s="277"/>
      <c r="F95" s="277"/>
      <c r="G95" s="277"/>
      <c r="H95" s="277"/>
      <c r="J95" s="283" t="s">
        <v>590</v>
      </c>
      <c r="K95" s="283"/>
      <c r="L95" s="283"/>
      <c r="M95" s="283"/>
      <c r="N95" s="283"/>
      <c r="O95" s="283"/>
      <c r="P95" s="283"/>
      <c r="Q95" s="283"/>
      <c r="R95" s="283"/>
      <c r="S95" s="283"/>
      <c r="T95" s="283"/>
      <c r="U95" s="283"/>
      <c r="V95" s="283"/>
      <c r="W95" s="283"/>
      <c r="X95" s="283"/>
      <c r="Y95" s="283"/>
      <c r="Z95" s="283"/>
      <c r="AA95" s="283"/>
      <c r="AB95" s="283"/>
      <c r="AC95" s="283"/>
      <c r="AD95" s="283"/>
      <c r="AE95" s="283"/>
      <c r="AF95" s="283"/>
      <c r="AG95" s="283"/>
      <c r="AH95" s="283"/>
      <c r="AI95" s="283"/>
      <c r="AJ95" s="283"/>
      <c r="AK95" s="283"/>
    </row>
    <row r="96" spans="2:37" ht="6.75" customHeight="1" x14ac:dyDescent="0.25">
      <c r="B96" s="284" t="s">
        <v>615</v>
      </c>
      <c r="C96" s="284"/>
      <c r="D96" s="284"/>
      <c r="E96" s="284"/>
      <c r="AD96" s="284" t="s">
        <v>616</v>
      </c>
      <c r="AE96" s="284"/>
      <c r="AF96" s="284"/>
      <c r="AG96" s="284"/>
      <c r="AH96" s="284"/>
      <c r="AI96" s="284"/>
      <c r="AJ96" s="284"/>
    </row>
    <row r="97" spans="2:36" ht="6" customHeight="1" x14ac:dyDescent="0.25">
      <c r="B97" s="284"/>
      <c r="C97" s="284"/>
      <c r="D97" s="284"/>
      <c r="E97" s="284"/>
      <c r="H97" s="285" t="s">
        <v>617</v>
      </c>
      <c r="I97" s="285"/>
      <c r="J97" s="285"/>
      <c r="K97" s="285"/>
      <c r="L97" s="285"/>
      <c r="M97" s="285"/>
      <c r="N97" s="285"/>
      <c r="O97" s="285"/>
      <c r="P97" s="285"/>
      <c r="Q97" s="285"/>
      <c r="R97" s="285"/>
      <c r="U97" s="285" t="s">
        <v>618</v>
      </c>
      <c r="V97" s="285"/>
      <c r="W97" s="285"/>
      <c r="X97" s="285"/>
      <c r="Y97" s="285"/>
      <c r="Z97" s="285"/>
      <c r="AD97" s="284"/>
      <c r="AE97" s="284"/>
      <c r="AF97" s="284"/>
      <c r="AG97" s="284"/>
      <c r="AH97" s="284"/>
      <c r="AI97" s="284"/>
      <c r="AJ97" s="284"/>
    </row>
    <row r="98" spans="2:36" ht="7.5" customHeight="1" x14ac:dyDescent="0.25">
      <c r="B98" s="284"/>
      <c r="C98" s="284"/>
      <c r="D98" s="284"/>
      <c r="E98" s="284"/>
      <c r="H98" s="285"/>
      <c r="I98" s="285"/>
      <c r="J98" s="285"/>
      <c r="K98" s="285"/>
      <c r="L98" s="285"/>
      <c r="M98" s="285"/>
      <c r="N98" s="285"/>
      <c r="O98" s="285"/>
      <c r="P98" s="285"/>
      <c r="Q98" s="285"/>
      <c r="R98" s="285"/>
      <c r="U98" s="285"/>
      <c r="V98" s="285"/>
      <c r="W98" s="285"/>
      <c r="X98" s="285"/>
      <c r="Y98" s="285"/>
      <c r="Z98" s="285"/>
      <c r="AD98" s="284"/>
      <c r="AE98" s="284"/>
      <c r="AF98" s="284"/>
      <c r="AG98" s="284"/>
      <c r="AH98" s="284"/>
      <c r="AI98" s="284"/>
      <c r="AJ98" s="284"/>
    </row>
    <row r="99" spans="2:36" ht="6.75" customHeight="1" x14ac:dyDescent="0.25">
      <c r="B99" s="284"/>
      <c r="C99" s="284"/>
      <c r="D99" s="284"/>
      <c r="E99" s="284"/>
      <c r="AD99" s="284"/>
      <c r="AE99" s="284"/>
      <c r="AF99" s="284"/>
      <c r="AG99" s="284"/>
      <c r="AH99" s="284"/>
      <c r="AI99" s="284"/>
      <c r="AJ99" s="284"/>
    </row>
    <row r="100" spans="2:36" x14ac:dyDescent="0.25">
      <c r="B100" s="248" t="s">
        <v>903</v>
      </c>
      <c r="C100" s="248"/>
      <c r="D100" s="248"/>
      <c r="F100" s="280" t="s">
        <v>904</v>
      </c>
      <c r="G100" s="280"/>
      <c r="H100" s="280"/>
      <c r="I100" s="280"/>
      <c r="J100" s="280"/>
      <c r="K100" s="280"/>
      <c r="L100" s="280"/>
      <c r="M100" s="280"/>
      <c r="N100" s="280"/>
      <c r="O100" s="280"/>
      <c r="P100" s="280"/>
      <c r="Q100" s="280"/>
      <c r="R100" s="280"/>
      <c r="S100" s="280"/>
      <c r="V100" s="134">
        <v>199</v>
      </c>
      <c r="X100" s="281" t="s">
        <v>370</v>
      </c>
      <c r="Y100" s="281"/>
      <c r="Z100" s="281"/>
      <c r="AA100" s="281"/>
      <c r="AF100" s="282" t="s">
        <v>905</v>
      </c>
      <c r="AG100" s="282"/>
      <c r="AH100" s="282"/>
      <c r="AI100" s="282"/>
      <c r="AJ100" s="282"/>
    </row>
    <row r="101" spans="2:36" ht="11.25" customHeight="1" x14ac:dyDescent="0.25">
      <c r="F101" s="280"/>
      <c r="G101" s="280"/>
      <c r="H101" s="280"/>
      <c r="I101" s="280"/>
      <c r="J101" s="280"/>
      <c r="K101" s="280"/>
      <c r="L101" s="280"/>
      <c r="M101" s="280"/>
      <c r="N101" s="280"/>
      <c r="O101" s="280"/>
      <c r="P101" s="280"/>
      <c r="Q101" s="280"/>
      <c r="R101" s="280"/>
      <c r="S101" s="280"/>
    </row>
    <row r="102" spans="2:36" ht="12" customHeight="1" x14ac:dyDescent="0.25">
      <c r="F102" s="280"/>
      <c r="G102" s="280"/>
      <c r="H102" s="280"/>
      <c r="I102" s="280"/>
      <c r="J102" s="280"/>
      <c r="K102" s="280"/>
      <c r="L102" s="280"/>
      <c r="M102" s="280"/>
      <c r="N102" s="280"/>
      <c r="O102" s="280"/>
      <c r="P102" s="280"/>
      <c r="Q102" s="280"/>
      <c r="R102" s="280"/>
      <c r="S102" s="280"/>
    </row>
    <row r="103" spans="2:36" ht="12" customHeight="1" x14ac:dyDescent="0.25">
      <c r="F103" s="280"/>
      <c r="G103" s="280"/>
      <c r="H103" s="280"/>
      <c r="I103" s="280"/>
      <c r="J103" s="280"/>
      <c r="K103" s="280"/>
      <c r="L103" s="280"/>
      <c r="M103" s="280"/>
      <c r="N103" s="280"/>
      <c r="O103" s="280"/>
      <c r="P103" s="280"/>
      <c r="Q103" s="280"/>
      <c r="R103" s="280"/>
      <c r="S103" s="280"/>
    </row>
    <row r="104" spans="2:36" x14ac:dyDescent="0.25">
      <c r="F104" s="250" t="s">
        <v>906</v>
      </c>
      <c r="G104" s="250"/>
      <c r="H104" s="250"/>
      <c r="I104" s="250"/>
      <c r="J104" s="250"/>
      <c r="L104" s="279" t="s">
        <v>907</v>
      </c>
      <c r="M104" s="279"/>
      <c r="N104" s="279"/>
      <c r="O104" s="279"/>
      <c r="P104" s="279"/>
      <c r="Q104" s="279"/>
      <c r="R104" s="279"/>
      <c r="S104" s="279"/>
      <c r="T104" s="279"/>
    </row>
    <row r="105" spans="2:36" x14ac:dyDescent="0.25">
      <c r="B105" s="248" t="s">
        <v>908</v>
      </c>
      <c r="C105" s="248"/>
      <c r="D105" s="248"/>
      <c r="F105" s="280" t="s">
        <v>909</v>
      </c>
      <c r="G105" s="280"/>
      <c r="H105" s="280"/>
      <c r="I105" s="280"/>
      <c r="J105" s="280"/>
      <c r="K105" s="280"/>
      <c r="L105" s="280"/>
      <c r="M105" s="280"/>
      <c r="N105" s="280"/>
      <c r="O105" s="280"/>
      <c r="P105" s="280"/>
      <c r="Q105" s="280"/>
      <c r="R105" s="280"/>
      <c r="S105" s="280"/>
      <c r="V105" s="134">
        <v>113</v>
      </c>
      <c r="X105" s="281" t="s">
        <v>316</v>
      </c>
      <c r="Y105" s="281"/>
      <c r="Z105" s="281"/>
      <c r="AA105" s="281"/>
      <c r="AF105" s="282" t="s">
        <v>910</v>
      </c>
      <c r="AG105" s="282"/>
      <c r="AH105" s="282"/>
      <c r="AI105" s="282"/>
      <c r="AJ105" s="282"/>
    </row>
    <row r="106" spans="2:36" ht="11.25" customHeight="1" x14ac:dyDescent="0.25">
      <c r="F106" s="280"/>
      <c r="G106" s="280"/>
      <c r="H106" s="280"/>
      <c r="I106" s="280"/>
      <c r="J106" s="280"/>
      <c r="K106" s="280"/>
      <c r="L106" s="280"/>
      <c r="M106" s="280"/>
      <c r="N106" s="280"/>
      <c r="O106" s="280"/>
      <c r="P106" s="280"/>
      <c r="Q106" s="280"/>
      <c r="R106" s="280"/>
      <c r="S106" s="280"/>
    </row>
    <row r="107" spans="2:36" x14ac:dyDescent="0.25">
      <c r="F107" s="250" t="s">
        <v>823</v>
      </c>
      <c r="G107" s="250"/>
      <c r="H107" s="250"/>
      <c r="I107" s="250"/>
      <c r="J107" s="250"/>
      <c r="L107" s="279" t="s">
        <v>824</v>
      </c>
      <c r="M107" s="279"/>
      <c r="N107" s="279"/>
      <c r="O107" s="279"/>
      <c r="P107" s="279"/>
      <c r="Q107" s="279"/>
      <c r="R107" s="279"/>
      <c r="S107" s="279"/>
      <c r="T107" s="279"/>
    </row>
    <row r="108" spans="2:36" x14ac:dyDescent="0.25">
      <c r="B108" s="248" t="s">
        <v>911</v>
      </c>
      <c r="C108" s="248"/>
      <c r="D108" s="248"/>
      <c r="F108" s="280" t="s">
        <v>912</v>
      </c>
      <c r="G108" s="280"/>
      <c r="H108" s="280"/>
      <c r="I108" s="280"/>
      <c r="J108" s="280"/>
      <c r="K108" s="280"/>
      <c r="L108" s="280"/>
      <c r="M108" s="280"/>
      <c r="N108" s="280"/>
      <c r="O108" s="280"/>
      <c r="P108" s="280"/>
      <c r="Q108" s="280"/>
      <c r="R108" s="280"/>
      <c r="S108" s="280"/>
      <c r="V108" s="134">
        <v>158</v>
      </c>
      <c r="X108" s="281" t="s">
        <v>338</v>
      </c>
      <c r="Y108" s="281"/>
      <c r="Z108" s="281"/>
      <c r="AA108" s="281"/>
      <c r="AF108" s="282" t="s">
        <v>913</v>
      </c>
      <c r="AG108" s="282"/>
      <c r="AH108" s="282"/>
      <c r="AI108" s="282"/>
      <c r="AJ108" s="282"/>
    </row>
    <row r="109" spans="2:36" ht="11.25" customHeight="1" x14ac:dyDescent="0.25">
      <c r="F109" s="280"/>
      <c r="G109" s="280"/>
      <c r="H109" s="280"/>
      <c r="I109" s="280"/>
      <c r="J109" s="280"/>
      <c r="K109" s="280"/>
      <c r="L109" s="280"/>
      <c r="M109" s="280"/>
      <c r="N109" s="280"/>
      <c r="O109" s="280"/>
      <c r="P109" s="280"/>
      <c r="Q109" s="280"/>
      <c r="R109" s="280"/>
      <c r="S109" s="280"/>
    </row>
    <row r="110" spans="2:36" ht="12" customHeight="1" x14ac:dyDescent="0.25">
      <c r="F110" s="280"/>
      <c r="G110" s="280"/>
      <c r="H110" s="280"/>
      <c r="I110" s="280"/>
      <c r="J110" s="280"/>
      <c r="K110" s="280"/>
      <c r="L110" s="280"/>
      <c r="M110" s="280"/>
      <c r="N110" s="280"/>
      <c r="O110" s="280"/>
      <c r="P110" s="280"/>
      <c r="Q110" s="280"/>
      <c r="R110" s="280"/>
      <c r="S110" s="280"/>
    </row>
    <row r="111" spans="2:36" x14ac:dyDescent="0.25">
      <c r="F111" s="250" t="s">
        <v>790</v>
      </c>
      <c r="G111" s="250"/>
      <c r="H111" s="250"/>
      <c r="I111" s="250"/>
      <c r="J111" s="250"/>
      <c r="L111" s="279" t="s">
        <v>791</v>
      </c>
      <c r="M111" s="279"/>
      <c r="N111" s="279"/>
      <c r="O111" s="279"/>
      <c r="P111" s="279"/>
      <c r="Q111" s="279"/>
      <c r="R111" s="279"/>
      <c r="S111" s="279"/>
      <c r="T111" s="279"/>
    </row>
    <row r="112" spans="2:36" x14ac:dyDescent="0.25">
      <c r="B112" s="248" t="s">
        <v>914</v>
      </c>
      <c r="C112" s="248"/>
      <c r="D112" s="248"/>
      <c r="F112" s="280" t="s">
        <v>915</v>
      </c>
      <c r="G112" s="280"/>
      <c r="H112" s="280"/>
      <c r="I112" s="280"/>
      <c r="J112" s="280"/>
      <c r="K112" s="280"/>
      <c r="L112" s="280"/>
      <c r="M112" s="280"/>
      <c r="N112" s="280"/>
      <c r="O112" s="280"/>
      <c r="P112" s="280"/>
      <c r="Q112" s="280"/>
      <c r="R112" s="280"/>
      <c r="S112" s="280"/>
      <c r="V112" s="134">
        <v>199</v>
      </c>
      <c r="X112" s="281" t="s">
        <v>370</v>
      </c>
      <c r="Y112" s="281"/>
      <c r="Z112" s="281"/>
      <c r="AA112" s="281"/>
      <c r="AF112" s="282" t="s">
        <v>780</v>
      </c>
      <c r="AG112" s="282"/>
      <c r="AH112" s="282"/>
      <c r="AI112" s="282"/>
      <c r="AJ112" s="282"/>
    </row>
    <row r="113" spans="2:36" ht="11.25" customHeight="1" x14ac:dyDescent="0.25">
      <c r="F113" s="280"/>
      <c r="G113" s="280"/>
      <c r="H113" s="280"/>
      <c r="I113" s="280"/>
      <c r="J113" s="280"/>
      <c r="K113" s="280"/>
      <c r="L113" s="280"/>
      <c r="M113" s="280"/>
      <c r="N113" s="280"/>
      <c r="O113" s="280"/>
      <c r="P113" s="280"/>
      <c r="Q113" s="280"/>
      <c r="R113" s="280"/>
      <c r="S113" s="280"/>
    </row>
    <row r="114" spans="2:36" ht="12" customHeight="1" x14ac:dyDescent="0.25">
      <c r="F114" s="280"/>
      <c r="G114" s="280"/>
      <c r="H114" s="280"/>
      <c r="I114" s="280"/>
      <c r="J114" s="280"/>
      <c r="K114" s="280"/>
      <c r="L114" s="280"/>
      <c r="M114" s="280"/>
      <c r="N114" s="280"/>
      <c r="O114" s="280"/>
      <c r="P114" s="280"/>
      <c r="Q114" s="280"/>
      <c r="R114" s="280"/>
      <c r="S114" s="280"/>
    </row>
    <row r="115" spans="2:36" x14ac:dyDescent="0.25">
      <c r="F115" s="250" t="s">
        <v>727</v>
      </c>
      <c r="G115" s="250"/>
      <c r="H115" s="250"/>
      <c r="I115" s="250"/>
      <c r="J115" s="250"/>
      <c r="L115" s="279" t="s">
        <v>728</v>
      </c>
      <c r="M115" s="279"/>
      <c r="N115" s="279"/>
      <c r="O115" s="279"/>
      <c r="P115" s="279"/>
      <c r="Q115" s="279"/>
      <c r="R115" s="279"/>
      <c r="S115" s="279"/>
      <c r="T115" s="279"/>
    </row>
    <row r="116" spans="2:36" x14ac:dyDescent="0.25">
      <c r="B116" s="248" t="s">
        <v>916</v>
      </c>
      <c r="C116" s="248"/>
      <c r="D116" s="248"/>
      <c r="F116" s="280" t="s">
        <v>917</v>
      </c>
      <c r="G116" s="280"/>
      <c r="H116" s="280"/>
      <c r="I116" s="280"/>
      <c r="J116" s="280"/>
      <c r="K116" s="280"/>
      <c r="L116" s="280"/>
      <c r="M116" s="280"/>
      <c r="N116" s="280"/>
      <c r="O116" s="280"/>
      <c r="P116" s="280"/>
      <c r="Q116" s="280"/>
      <c r="R116" s="280"/>
      <c r="S116" s="280"/>
      <c r="V116" s="134">
        <v>196</v>
      </c>
      <c r="X116" s="281" t="s">
        <v>366</v>
      </c>
      <c r="Y116" s="281"/>
      <c r="Z116" s="281"/>
      <c r="AA116" s="281"/>
      <c r="AF116" s="282" t="s">
        <v>818</v>
      </c>
      <c r="AG116" s="282"/>
      <c r="AH116" s="282"/>
      <c r="AI116" s="282"/>
      <c r="AJ116" s="282"/>
    </row>
    <row r="117" spans="2:36" ht="11.25" customHeight="1" x14ac:dyDescent="0.25">
      <c r="F117" s="280"/>
      <c r="G117" s="280"/>
      <c r="H117" s="280"/>
      <c r="I117" s="280"/>
      <c r="J117" s="280"/>
      <c r="K117" s="280"/>
      <c r="L117" s="280"/>
      <c r="M117" s="280"/>
      <c r="N117" s="280"/>
      <c r="O117" s="280"/>
      <c r="P117" s="280"/>
      <c r="Q117" s="280"/>
      <c r="R117" s="280"/>
      <c r="S117" s="280"/>
    </row>
    <row r="118" spans="2:36" ht="12" customHeight="1" x14ac:dyDescent="0.25">
      <c r="F118" s="280"/>
      <c r="G118" s="280"/>
      <c r="H118" s="280"/>
      <c r="I118" s="280"/>
      <c r="J118" s="280"/>
      <c r="K118" s="280"/>
      <c r="L118" s="280"/>
      <c r="M118" s="280"/>
      <c r="N118" s="280"/>
      <c r="O118" s="280"/>
      <c r="P118" s="280"/>
      <c r="Q118" s="280"/>
      <c r="R118" s="280"/>
      <c r="S118" s="280"/>
    </row>
    <row r="119" spans="2:36" x14ac:dyDescent="0.25">
      <c r="F119" s="250" t="s">
        <v>776</v>
      </c>
      <c r="G119" s="250"/>
      <c r="H119" s="250"/>
      <c r="I119" s="250"/>
      <c r="J119" s="250"/>
      <c r="L119" s="279" t="s">
        <v>777</v>
      </c>
      <c r="M119" s="279"/>
      <c r="N119" s="279"/>
      <c r="O119" s="279"/>
      <c r="P119" s="279"/>
      <c r="Q119" s="279"/>
      <c r="R119" s="279"/>
      <c r="S119" s="279"/>
      <c r="T119" s="279"/>
    </row>
    <row r="120" spans="2:36" x14ac:dyDescent="0.25">
      <c r="B120" s="248" t="s">
        <v>918</v>
      </c>
      <c r="C120" s="248"/>
      <c r="D120" s="248"/>
      <c r="F120" s="280" t="s">
        <v>919</v>
      </c>
      <c r="G120" s="280"/>
      <c r="H120" s="280"/>
      <c r="I120" s="280"/>
      <c r="J120" s="280"/>
      <c r="K120" s="280"/>
      <c r="L120" s="280"/>
      <c r="M120" s="280"/>
      <c r="N120" s="280"/>
      <c r="O120" s="280"/>
      <c r="P120" s="280"/>
      <c r="Q120" s="280"/>
      <c r="R120" s="280"/>
      <c r="S120" s="280"/>
      <c r="V120" s="134">
        <v>243</v>
      </c>
      <c r="X120" s="281" t="s">
        <v>378</v>
      </c>
      <c r="Y120" s="281"/>
      <c r="Z120" s="281"/>
      <c r="AA120" s="281"/>
      <c r="AF120" s="282" t="s">
        <v>920</v>
      </c>
      <c r="AG120" s="282"/>
      <c r="AH120" s="282"/>
      <c r="AI120" s="282"/>
      <c r="AJ120" s="282"/>
    </row>
    <row r="121" spans="2:36" ht="11.25" customHeight="1" x14ac:dyDescent="0.25">
      <c r="F121" s="280"/>
      <c r="G121" s="280"/>
      <c r="H121" s="280"/>
      <c r="I121" s="280"/>
      <c r="J121" s="280"/>
      <c r="K121" s="280"/>
      <c r="L121" s="280"/>
      <c r="M121" s="280"/>
      <c r="N121" s="280"/>
      <c r="O121" s="280"/>
      <c r="P121" s="280"/>
      <c r="Q121" s="280"/>
      <c r="R121" s="280"/>
      <c r="S121" s="280"/>
    </row>
    <row r="122" spans="2:36" x14ac:dyDescent="0.25">
      <c r="F122" s="250" t="s">
        <v>921</v>
      </c>
      <c r="G122" s="250"/>
      <c r="H122" s="250"/>
      <c r="I122" s="250"/>
      <c r="J122" s="250"/>
      <c r="L122" s="279" t="s">
        <v>922</v>
      </c>
      <c r="M122" s="279"/>
      <c r="N122" s="279"/>
      <c r="O122" s="279"/>
      <c r="P122" s="279"/>
      <c r="Q122" s="279"/>
      <c r="R122" s="279"/>
      <c r="S122" s="279"/>
      <c r="T122" s="279"/>
    </row>
    <row r="123" spans="2:36" x14ac:dyDescent="0.25">
      <c r="B123" s="248" t="s">
        <v>923</v>
      </c>
      <c r="C123" s="248"/>
      <c r="D123" s="248"/>
      <c r="F123" s="280" t="s">
        <v>924</v>
      </c>
      <c r="G123" s="280"/>
      <c r="H123" s="280"/>
      <c r="I123" s="280"/>
      <c r="J123" s="280"/>
      <c r="K123" s="280"/>
      <c r="L123" s="280"/>
      <c r="M123" s="280"/>
      <c r="N123" s="280"/>
      <c r="O123" s="280"/>
      <c r="P123" s="280"/>
      <c r="Q123" s="280"/>
      <c r="R123" s="280"/>
      <c r="S123" s="280"/>
      <c r="V123" s="134">
        <v>115</v>
      </c>
      <c r="X123" s="288" t="s">
        <v>320</v>
      </c>
      <c r="Y123" s="288"/>
      <c r="Z123" s="288"/>
      <c r="AA123" s="288"/>
      <c r="AF123" s="282" t="s">
        <v>925</v>
      </c>
      <c r="AG123" s="282"/>
      <c r="AH123" s="282"/>
      <c r="AI123" s="282"/>
      <c r="AJ123" s="282"/>
    </row>
    <row r="124" spans="2:36" ht="11.25" customHeight="1" x14ac:dyDescent="0.25">
      <c r="F124" s="280"/>
      <c r="G124" s="280"/>
      <c r="H124" s="280"/>
      <c r="I124" s="280"/>
      <c r="J124" s="280"/>
      <c r="K124" s="280"/>
      <c r="L124" s="280"/>
      <c r="M124" s="280"/>
      <c r="N124" s="280"/>
      <c r="O124" s="280"/>
      <c r="P124" s="280"/>
      <c r="Q124" s="280"/>
      <c r="R124" s="280"/>
      <c r="S124" s="280"/>
      <c r="X124" s="288"/>
      <c r="Y124" s="288"/>
      <c r="Z124" s="288"/>
      <c r="AA124" s="288"/>
    </row>
    <row r="125" spans="2:36" x14ac:dyDescent="0.25">
      <c r="F125" s="250" t="s">
        <v>628</v>
      </c>
      <c r="G125" s="250"/>
      <c r="H125" s="250"/>
      <c r="I125" s="250"/>
      <c r="J125" s="250"/>
      <c r="L125" s="279" t="s">
        <v>629</v>
      </c>
      <c r="M125" s="279"/>
      <c r="N125" s="279"/>
      <c r="O125" s="279"/>
      <c r="P125" s="279"/>
      <c r="Q125" s="279"/>
      <c r="R125" s="279"/>
      <c r="S125" s="279"/>
      <c r="T125" s="279"/>
    </row>
    <row r="126" spans="2:36" x14ac:dyDescent="0.25">
      <c r="B126" s="248" t="s">
        <v>926</v>
      </c>
      <c r="C126" s="248"/>
      <c r="D126" s="248"/>
      <c r="F126" s="280" t="s">
        <v>927</v>
      </c>
      <c r="G126" s="280"/>
      <c r="H126" s="280"/>
      <c r="I126" s="280"/>
      <c r="J126" s="280"/>
      <c r="K126" s="280"/>
      <c r="L126" s="280"/>
      <c r="M126" s="280"/>
      <c r="N126" s="280"/>
      <c r="O126" s="280"/>
      <c r="P126" s="280"/>
      <c r="Q126" s="280"/>
      <c r="R126" s="280"/>
      <c r="S126" s="280"/>
      <c r="V126" s="134">
        <v>122</v>
      </c>
      <c r="X126" s="288" t="s">
        <v>322</v>
      </c>
      <c r="Y126" s="288"/>
      <c r="Z126" s="288"/>
      <c r="AA126" s="288"/>
      <c r="AF126" s="282" t="s">
        <v>928</v>
      </c>
      <c r="AG126" s="282"/>
      <c r="AH126" s="282"/>
      <c r="AI126" s="282"/>
      <c r="AJ126" s="282"/>
    </row>
    <row r="127" spans="2:36" ht="11.25" customHeight="1" x14ac:dyDescent="0.25">
      <c r="F127" s="280"/>
      <c r="G127" s="280"/>
      <c r="H127" s="280"/>
      <c r="I127" s="280"/>
      <c r="J127" s="280"/>
      <c r="K127" s="280"/>
      <c r="L127" s="280"/>
      <c r="M127" s="280"/>
      <c r="N127" s="280"/>
      <c r="O127" s="280"/>
      <c r="P127" s="280"/>
      <c r="Q127" s="280"/>
      <c r="R127" s="280"/>
      <c r="S127" s="280"/>
      <c r="X127" s="288"/>
      <c r="Y127" s="288"/>
      <c r="Z127" s="288"/>
      <c r="AA127" s="288"/>
    </row>
    <row r="128" spans="2:36" ht="12" customHeight="1" x14ac:dyDescent="0.25">
      <c r="F128" s="280"/>
      <c r="G128" s="280"/>
      <c r="H128" s="280"/>
      <c r="I128" s="280"/>
      <c r="J128" s="280"/>
      <c r="K128" s="280"/>
      <c r="L128" s="280"/>
      <c r="M128" s="280"/>
      <c r="N128" s="280"/>
      <c r="O128" s="280"/>
      <c r="P128" s="280"/>
      <c r="Q128" s="280"/>
      <c r="R128" s="280"/>
      <c r="S128" s="280"/>
    </row>
    <row r="129" spans="2:37" ht="12" customHeight="1" x14ac:dyDescent="0.25">
      <c r="F129" s="280"/>
      <c r="G129" s="280"/>
      <c r="H129" s="280"/>
      <c r="I129" s="280"/>
      <c r="J129" s="280"/>
      <c r="K129" s="280"/>
      <c r="L129" s="280"/>
      <c r="M129" s="280"/>
      <c r="N129" s="280"/>
      <c r="O129" s="280"/>
      <c r="P129" s="280"/>
      <c r="Q129" s="280"/>
      <c r="R129" s="280"/>
      <c r="S129" s="280"/>
    </row>
    <row r="130" spans="2:37" x14ac:dyDescent="0.25">
      <c r="F130" s="250" t="s">
        <v>929</v>
      </c>
      <c r="G130" s="250"/>
      <c r="H130" s="250"/>
      <c r="I130" s="250"/>
      <c r="J130" s="250"/>
      <c r="L130" s="279" t="s">
        <v>930</v>
      </c>
      <c r="M130" s="279"/>
      <c r="N130" s="279"/>
      <c r="O130" s="279"/>
      <c r="P130" s="279"/>
      <c r="Q130" s="279"/>
      <c r="R130" s="279"/>
      <c r="S130" s="279"/>
      <c r="T130" s="279"/>
    </row>
    <row r="131" spans="2:37" x14ac:dyDescent="0.25">
      <c r="B131" s="248" t="s">
        <v>931</v>
      </c>
      <c r="C131" s="248"/>
      <c r="D131" s="248"/>
      <c r="F131" s="280" t="s">
        <v>932</v>
      </c>
      <c r="G131" s="280"/>
      <c r="H131" s="280"/>
      <c r="I131" s="280"/>
      <c r="J131" s="280"/>
      <c r="K131" s="280"/>
      <c r="L131" s="280"/>
      <c r="M131" s="280"/>
      <c r="N131" s="280"/>
      <c r="O131" s="280"/>
      <c r="P131" s="280"/>
      <c r="Q131" s="280"/>
      <c r="R131" s="280"/>
      <c r="S131" s="280"/>
      <c r="V131" s="134">
        <v>211</v>
      </c>
      <c r="X131" s="281" t="s">
        <v>372</v>
      </c>
      <c r="Y131" s="281"/>
      <c r="Z131" s="281"/>
      <c r="AA131" s="281"/>
      <c r="AF131" s="282" t="s">
        <v>933</v>
      </c>
      <c r="AG131" s="282"/>
      <c r="AH131" s="282"/>
      <c r="AI131" s="282"/>
      <c r="AJ131" s="282"/>
    </row>
    <row r="132" spans="2:37" ht="11.25" customHeight="1" x14ac:dyDescent="0.25">
      <c r="F132" s="280"/>
      <c r="G132" s="280"/>
      <c r="H132" s="280"/>
      <c r="I132" s="280"/>
      <c r="J132" s="280"/>
      <c r="K132" s="280"/>
      <c r="L132" s="280"/>
      <c r="M132" s="280"/>
      <c r="N132" s="280"/>
      <c r="O132" s="280"/>
      <c r="P132" s="280"/>
      <c r="Q132" s="280"/>
      <c r="R132" s="280"/>
      <c r="S132" s="280"/>
    </row>
    <row r="133" spans="2:37" x14ac:dyDescent="0.25">
      <c r="F133" s="250" t="s">
        <v>630</v>
      </c>
      <c r="G133" s="250"/>
      <c r="H133" s="250"/>
      <c r="I133" s="250"/>
      <c r="J133" s="250"/>
      <c r="L133" s="279" t="s">
        <v>631</v>
      </c>
      <c r="M133" s="279"/>
      <c r="N133" s="279"/>
      <c r="O133" s="279"/>
      <c r="P133" s="279"/>
      <c r="Q133" s="279"/>
      <c r="R133" s="279"/>
      <c r="S133" s="279"/>
      <c r="T133" s="279"/>
    </row>
    <row r="134" spans="2:37" x14ac:dyDescent="0.25">
      <c r="B134" s="248" t="s">
        <v>934</v>
      </c>
      <c r="C134" s="248"/>
      <c r="D134" s="248"/>
      <c r="F134" s="280" t="s">
        <v>935</v>
      </c>
      <c r="G134" s="280"/>
      <c r="H134" s="280"/>
      <c r="I134" s="280"/>
      <c r="J134" s="280"/>
      <c r="K134" s="280"/>
      <c r="L134" s="280"/>
      <c r="M134" s="280"/>
      <c r="N134" s="280"/>
      <c r="O134" s="280"/>
      <c r="P134" s="280"/>
      <c r="Q134" s="280"/>
      <c r="R134" s="280"/>
      <c r="S134" s="280"/>
      <c r="V134" s="134">
        <v>211</v>
      </c>
      <c r="X134" s="281" t="s">
        <v>372</v>
      </c>
      <c r="Y134" s="281"/>
      <c r="Z134" s="281"/>
      <c r="AA134" s="281"/>
      <c r="AF134" s="282" t="s">
        <v>936</v>
      </c>
      <c r="AG134" s="282"/>
      <c r="AH134" s="282"/>
      <c r="AI134" s="282"/>
      <c r="AJ134" s="282"/>
    </row>
    <row r="135" spans="2:37" ht="11.25" customHeight="1" x14ac:dyDescent="0.25">
      <c r="F135" s="280"/>
      <c r="G135" s="280"/>
      <c r="H135" s="280"/>
      <c r="I135" s="280"/>
      <c r="J135" s="280"/>
      <c r="K135" s="280"/>
      <c r="L135" s="280"/>
      <c r="M135" s="280"/>
      <c r="N135" s="280"/>
      <c r="O135" s="280"/>
      <c r="P135" s="280"/>
      <c r="Q135" s="280"/>
      <c r="R135" s="280"/>
      <c r="S135" s="280"/>
    </row>
    <row r="136" spans="2:37" x14ac:dyDescent="0.25">
      <c r="F136" s="250" t="s">
        <v>630</v>
      </c>
      <c r="G136" s="250"/>
      <c r="H136" s="250"/>
      <c r="I136" s="250"/>
      <c r="J136" s="250"/>
      <c r="L136" s="279" t="s">
        <v>631</v>
      </c>
      <c r="M136" s="279"/>
      <c r="N136" s="279"/>
      <c r="O136" s="279"/>
      <c r="P136" s="279"/>
      <c r="Q136" s="279"/>
      <c r="R136" s="279"/>
      <c r="S136" s="279"/>
      <c r="T136" s="279"/>
    </row>
    <row r="137" spans="2:37" ht="14.25" customHeight="1" x14ac:dyDescent="0.25">
      <c r="B137" s="286" t="s">
        <v>566</v>
      </c>
      <c r="C137" s="286"/>
      <c r="D137" s="286"/>
      <c r="J137" s="287" t="s">
        <v>613</v>
      </c>
      <c r="K137" s="287"/>
      <c r="L137" s="287"/>
      <c r="M137" s="287"/>
      <c r="N137" s="287"/>
      <c r="O137" s="287"/>
      <c r="P137" s="287"/>
      <c r="Q137" s="287"/>
      <c r="R137" s="287"/>
      <c r="S137" s="287"/>
      <c r="T137" s="287"/>
      <c r="U137" s="287"/>
      <c r="V137" s="287"/>
      <c r="W137" s="287"/>
      <c r="X137" s="287"/>
      <c r="Y137" s="287"/>
      <c r="Z137" s="287"/>
      <c r="AA137" s="287"/>
      <c r="AB137" s="287"/>
      <c r="AC137" s="287"/>
      <c r="AD137" s="287"/>
      <c r="AE137" s="287"/>
      <c r="AF137" s="287"/>
      <c r="AG137" s="287"/>
      <c r="AH137" s="287"/>
      <c r="AI137" s="287"/>
      <c r="AJ137" s="287"/>
      <c r="AK137" s="287"/>
    </row>
    <row r="138" spans="2:37" ht="6" customHeight="1" x14ac:dyDescent="0.25"/>
    <row r="139" spans="2:37" x14ac:dyDescent="0.25">
      <c r="C139" s="277" t="s">
        <v>614</v>
      </c>
      <c r="D139" s="277"/>
      <c r="E139" s="277"/>
      <c r="F139" s="277"/>
      <c r="G139" s="277"/>
      <c r="H139" s="277"/>
      <c r="J139" s="283" t="s">
        <v>590</v>
      </c>
      <c r="K139" s="283"/>
      <c r="L139" s="283"/>
      <c r="M139" s="283"/>
      <c r="N139" s="283"/>
      <c r="O139" s="283"/>
      <c r="P139" s="283"/>
      <c r="Q139" s="283"/>
      <c r="R139" s="283"/>
      <c r="S139" s="283"/>
      <c r="T139" s="283"/>
      <c r="U139" s="283"/>
      <c r="V139" s="283"/>
      <c r="W139" s="283"/>
      <c r="X139" s="283"/>
      <c r="Y139" s="283"/>
      <c r="Z139" s="283"/>
      <c r="AA139" s="283"/>
      <c r="AB139" s="283"/>
      <c r="AC139" s="283"/>
      <c r="AD139" s="283"/>
      <c r="AE139" s="283"/>
      <c r="AF139" s="283"/>
      <c r="AG139" s="283"/>
      <c r="AH139" s="283"/>
      <c r="AI139" s="283"/>
      <c r="AJ139" s="283"/>
      <c r="AK139" s="283"/>
    </row>
    <row r="140" spans="2:37" ht="6.75" customHeight="1" x14ac:dyDescent="0.25">
      <c r="B140" s="284" t="s">
        <v>615</v>
      </c>
      <c r="C140" s="284"/>
      <c r="D140" s="284"/>
      <c r="E140" s="284"/>
      <c r="AD140" s="284" t="s">
        <v>616</v>
      </c>
      <c r="AE140" s="284"/>
      <c r="AF140" s="284"/>
      <c r="AG140" s="284"/>
      <c r="AH140" s="284"/>
      <c r="AI140" s="284"/>
      <c r="AJ140" s="284"/>
    </row>
    <row r="141" spans="2:37" ht="6" customHeight="1" x14ac:dyDescent="0.25">
      <c r="B141" s="284"/>
      <c r="C141" s="284"/>
      <c r="D141" s="284"/>
      <c r="E141" s="284"/>
      <c r="H141" s="285" t="s">
        <v>617</v>
      </c>
      <c r="I141" s="285"/>
      <c r="J141" s="285"/>
      <c r="K141" s="285"/>
      <c r="L141" s="285"/>
      <c r="M141" s="285"/>
      <c r="N141" s="285"/>
      <c r="O141" s="285"/>
      <c r="P141" s="285"/>
      <c r="Q141" s="285"/>
      <c r="R141" s="285"/>
      <c r="U141" s="285" t="s">
        <v>618</v>
      </c>
      <c r="V141" s="285"/>
      <c r="W141" s="285"/>
      <c r="X141" s="285"/>
      <c r="Y141" s="285"/>
      <c r="Z141" s="285"/>
      <c r="AD141" s="284"/>
      <c r="AE141" s="284"/>
      <c r="AF141" s="284"/>
      <c r="AG141" s="284"/>
      <c r="AH141" s="284"/>
      <c r="AI141" s="284"/>
      <c r="AJ141" s="284"/>
    </row>
    <row r="142" spans="2:37" ht="7.5" customHeight="1" x14ac:dyDescent="0.25">
      <c r="B142" s="284"/>
      <c r="C142" s="284"/>
      <c r="D142" s="284"/>
      <c r="E142" s="284"/>
      <c r="H142" s="285"/>
      <c r="I142" s="285"/>
      <c r="J142" s="285"/>
      <c r="K142" s="285"/>
      <c r="L142" s="285"/>
      <c r="M142" s="285"/>
      <c r="N142" s="285"/>
      <c r="O142" s="285"/>
      <c r="P142" s="285"/>
      <c r="Q142" s="285"/>
      <c r="R142" s="285"/>
      <c r="U142" s="285"/>
      <c r="V142" s="285"/>
      <c r="W142" s="285"/>
      <c r="X142" s="285"/>
      <c r="Y142" s="285"/>
      <c r="Z142" s="285"/>
      <c r="AD142" s="284"/>
      <c r="AE142" s="284"/>
      <c r="AF142" s="284"/>
      <c r="AG142" s="284"/>
      <c r="AH142" s="284"/>
      <c r="AI142" s="284"/>
      <c r="AJ142" s="284"/>
    </row>
    <row r="143" spans="2:37" ht="6.75" customHeight="1" x14ac:dyDescent="0.25">
      <c r="B143" s="284"/>
      <c r="C143" s="284"/>
      <c r="D143" s="284"/>
      <c r="E143" s="284"/>
      <c r="AD143" s="284"/>
      <c r="AE143" s="284"/>
      <c r="AF143" s="284"/>
      <c r="AG143" s="284"/>
      <c r="AH143" s="284"/>
      <c r="AI143" s="284"/>
      <c r="AJ143" s="284"/>
    </row>
    <row r="144" spans="2:37" x14ac:dyDescent="0.25">
      <c r="B144" s="248" t="s">
        <v>937</v>
      </c>
      <c r="C144" s="248"/>
      <c r="D144" s="248"/>
      <c r="F144" s="280" t="s">
        <v>938</v>
      </c>
      <c r="G144" s="280"/>
      <c r="H144" s="280"/>
      <c r="I144" s="280"/>
      <c r="J144" s="280"/>
      <c r="K144" s="280"/>
      <c r="L144" s="280"/>
      <c r="M144" s="280"/>
      <c r="N144" s="280"/>
      <c r="O144" s="280"/>
      <c r="P144" s="280"/>
      <c r="Q144" s="280"/>
      <c r="R144" s="280"/>
      <c r="S144" s="280"/>
      <c r="V144" s="134">
        <v>211</v>
      </c>
      <c r="X144" s="281" t="s">
        <v>372</v>
      </c>
      <c r="Y144" s="281"/>
      <c r="Z144" s="281"/>
      <c r="AA144" s="281"/>
      <c r="AF144" s="282" t="s">
        <v>939</v>
      </c>
      <c r="AG144" s="282"/>
      <c r="AH144" s="282"/>
      <c r="AI144" s="282"/>
      <c r="AJ144" s="282"/>
    </row>
    <row r="145" spans="2:36" ht="11.25" customHeight="1" x14ac:dyDescent="0.25">
      <c r="F145" s="280"/>
      <c r="G145" s="280"/>
      <c r="H145" s="280"/>
      <c r="I145" s="280"/>
      <c r="J145" s="280"/>
      <c r="K145" s="280"/>
      <c r="L145" s="280"/>
      <c r="M145" s="280"/>
      <c r="N145" s="280"/>
      <c r="O145" s="280"/>
      <c r="P145" s="280"/>
      <c r="Q145" s="280"/>
      <c r="R145" s="280"/>
      <c r="S145" s="280"/>
    </row>
    <row r="146" spans="2:36" x14ac:dyDescent="0.25">
      <c r="F146" s="250" t="s">
        <v>630</v>
      </c>
      <c r="G146" s="250"/>
      <c r="H146" s="250"/>
      <c r="I146" s="250"/>
      <c r="J146" s="250"/>
      <c r="L146" s="279" t="s">
        <v>631</v>
      </c>
      <c r="M146" s="279"/>
      <c r="N146" s="279"/>
      <c r="O146" s="279"/>
      <c r="P146" s="279"/>
      <c r="Q146" s="279"/>
      <c r="R146" s="279"/>
      <c r="S146" s="279"/>
      <c r="T146" s="279"/>
    </row>
    <row r="147" spans="2:36" x14ac:dyDescent="0.25">
      <c r="B147" s="248" t="s">
        <v>940</v>
      </c>
      <c r="C147" s="248"/>
      <c r="D147" s="248"/>
      <c r="F147" s="280" t="s">
        <v>941</v>
      </c>
      <c r="G147" s="280"/>
      <c r="H147" s="280"/>
      <c r="I147" s="280"/>
      <c r="J147" s="280"/>
      <c r="K147" s="280"/>
      <c r="L147" s="280"/>
      <c r="M147" s="280"/>
      <c r="N147" s="280"/>
      <c r="O147" s="280"/>
      <c r="P147" s="280"/>
      <c r="Q147" s="280"/>
      <c r="R147" s="280"/>
      <c r="S147" s="280"/>
      <c r="V147" s="134">
        <v>211</v>
      </c>
      <c r="X147" s="281" t="s">
        <v>372</v>
      </c>
      <c r="Y147" s="281"/>
      <c r="Z147" s="281"/>
      <c r="AA147" s="281"/>
      <c r="AF147" s="282" t="s">
        <v>942</v>
      </c>
      <c r="AG147" s="282"/>
      <c r="AH147" s="282"/>
      <c r="AI147" s="282"/>
      <c r="AJ147" s="282"/>
    </row>
    <row r="148" spans="2:36" ht="11.25" customHeight="1" x14ac:dyDescent="0.25">
      <c r="F148" s="280"/>
      <c r="G148" s="280"/>
      <c r="H148" s="280"/>
      <c r="I148" s="280"/>
      <c r="J148" s="280"/>
      <c r="K148" s="280"/>
      <c r="L148" s="280"/>
      <c r="M148" s="280"/>
      <c r="N148" s="280"/>
      <c r="O148" s="280"/>
      <c r="P148" s="280"/>
      <c r="Q148" s="280"/>
      <c r="R148" s="280"/>
      <c r="S148" s="280"/>
    </row>
    <row r="149" spans="2:36" x14ac:dyDescent="0.25">
      <c r="F149" s="250" t="s">
        <v>630</v>
      </c>
      <c r="G149" s="250"/>
      <c r="H149" s="250"/>
      <c r="I149" s="250"/>
      <c r="J149" s="250"/>
      <c r="L149" s="279" t="s">
        <v>631</v>
      </c>
      <c r="M149" s="279"/>
      <c r="N149" s="279"/>
      <c r="O149" s="279"/>
      <c r="P149" s="279"/>
      <c r="Q149" s="279"/>
      <c r="R149" s="279"/>
      <c r="S149" s="279"/>
      <c r="T149" s="279"/>
    </row>
    <row r="150" spans="2:36" x14ac:dyDescent="0.25">
      <c r="B150" s="248" t="s">
        <v>943</v>
      </c>
      <c r="C150" s="248"/>
      <c r="D150" s="248"/>
      <c r="F150" s="280" t="s">
        <v>944</v>
      </c>
      <c r="G150" s="280"/>
      <c r="H150" s="280"/>
      <c r="I150" s="280"/>
      <c r="J150" s="280"/>
      <c r="K150" s="280"/>
      <c r="L150" s="280"/>
      <c r="M150" s="280"/>
      <c r="N150" s="280"/>
      <c r="O150" s="280"/>
      <c r="P150" s="280"/>
      <c r="Q150" s="280"/>
      <c r="R150" s="280"/>
      <c r="S150" s="280"/>
      <c r="V150" s="134">
        <v>243</v>
      </c>
      <c r="X150" s="281" t="s">
        <v>378</v>
      </c>
      <c r="Y150" s="281"/>
      <c r="Z150" s="281"/>
      <c r="AA150" s="281"/>
      <c r="AF150" s="282" t="s">
        <v>825</v>
      </c>
      <c r="AG150" s="282"/>
      <c r="AH150" s="282"/>
      <c r="AI150" s="282"/>
      <c r="AJ150" s="282"/>
    </row>
    <row r="151" spans="2:36" ht="11.25" customHeight="1" x14ac:dyDescent="0.25">
      <c r="F151" s="280"/>
      <c r="G151" s="280"/>
      <c r="H151" s="280"/>
      <c r="I151" s="280"/>
      <c r="J151" s="280"/>
      <c r="K151" s="280"/>
      <c r="L151" s="280"/>
      <c r="M151" s="280"/>
      <c r="N151" s="280"/>
      <c r="O151" s="280"/>
      <c r="P151" s="280"/>
      <c r="Q151" s="280"/>
      <c r="R151" s="280"/>
      <c r="S151" s="280"/>
    </row>
    <row r="152" spans="2:36" x14ac:dyDescent="0.25">
      <c r="F152" s="250" t="s">
        <v>945</v>
      </c>
      <c r="G152" s="250"/>
      <c r="H152" s="250"/>
      <c r="I152" s="250"/>
      <c r="J152" s="250"/>
      <c r="L152" s="279" t="s">
        <v>946</v>
      </c>
      <c r="M152" s="279"/>
      <c r="N152" s="279"/>
      <c r="O152" s="279"/>
      <c r="P152" s="279"/>
      <c r="Q152" s="279"/>
      <c r="R152" s="279"/>
      <c r="S152" s="279"/>
      <c r="T152" s="279"/>
    </row>
    <row r="153" spans="2:36" x14ac:dyDescent="0.25">
      <c r="B153" s="248" t="s">
        <v>947</v>
      </c>
      <c r="C153" s="248"/>
      <c r="D153" s="248"/>
      <c r="F153" s="280" t="s">
        <v>948</v>
      </c>
      <c r="G153" s="280"/>
      <c r="H153" s="280"/>
      <c r="I153" s="280"/>
      <c r="J153" s="280"/>
      <c r="K153" s="280"/>
      <c r="L153" s="280"/>
      <c r="M153" s="280"/>
      <c r="N153" s="280"/>
      <c r="O153" s="280"/>
      <c r="P153" s="280"/>
      <c r="Q153" s="280"/>
      <c r="R153" s="280"/>
      <c r="S153" s="280"/>
      <c r="V153" s="134">
        <v>241</v>
      </c>
      <c r="X153" s="281" t="s">
        <v>376</v>
      </c>
      <c r="Y153" s="281"/>
      <c r="Z153" s="281"/>
      <c r="AA153" s="281"/>
      <c r="AF153" s="282" t="s">
        <v>758</v>
      </c>
      <c r="AG153" s="282"/>
      <c r="AH153" s="282"/>
      <c r="AI153" s="282"/>
      <c r="AJ153" s="282"/>
    </row>
    <row r="154" spans="2:36" ht="11.25" customHeight="1" x14ac:dyDescent="0.25">
      <c r="F154" s="280"/>
      <c r="G154" s="280"/>
      <c r="H154" s="280"/>
      <c r="I154" s="280"/>
      <c r="J154" s="280"/>
      <c r="K154" s="280"/>
      <c r="L154" s="280"/>
      <c r="M154" s="280"/>
      <c r="N154" s="280"/>
      <c r="O154" s="280"/>
      <c r="P154" s="280"/>
      <c r="Q154" s="280"/>
      <c r="R154" s="280"/>
      <c r="S154" s="280"/>
    </row>
    <row r="155" spans="2:36" x14ac:dyDescent="0.25">
      <c r="F155" s="250" t="s">
        <v>807</v>
      </c>
      <c r="G155" s="250"/>
      <c r="H155" s="250"/>
      <c r="I155" s="250"/>
      <c r="J155" s="250"/>
      <c r="L155" s="279" t="s">
        <v>808</v>
      </c>
      <c r="M155" s="279"/>
      <c r="N155" s="279"/>
      <c r="O155" s="279"/>
      <c r="P155" s="279"/>
      <c r="Q155" s="279"/>
      <c r="R155" s="279"/>
      <c r="S155" s="279"/>
      <c r="T155" s="279"/>
    </row>
    <row r="156" spans="2:36" x14ac:dyDescent="0.25">
      <c r="B156" s="248" t="s">
        <v>949</v>
      </c>
      <c r="C156" s="248"/>
      <c r="D156" s="248"/>
      <c r="F156" s="280" t="s">
        <v>950</v>
      </c>
      <c r="G156" s="280"/>
      <c r="H156" s="280"/>
      <c r="I156" s="280"/>
      <c r="J156" s="280"/>
      <c r="K156" s="280"/>
      <c r="L156" s="280"/>
      <c r="M156" s="280"/>
      <c r="N156" s="280"/>
      <c r="O156" s="280"/>
      <c r="P156" s="280"/>
      <c r="Q156" s="280"/>
      <c r="R156" s="280"/>
      <c r="S156" s="280"/>
      <c r="V156" s="134">
        <v>199</v>
      </c>
      <c r="X156" s="281" t="s">
        <v>370</v>
      </c>
      <c r="Y156" s="281"/>
      <c r="Z156" s="281"/>
      <c r="AA156" s="281"/>
      <c r="AF156" s="282" t="s">
        <v>951</v>
      </c>
      <c r="AG156" s="282"/>
      <c r="AH156" s="282"/>
      <c r="AI156" s="282"/>
      <c r="AJ156" s="282"/>
    </row>
    <row r="157" spans="2:36" ht="11.25" customHeight="1" x14ac:dyDescent="0.25">
      <c r="F157" s="280"/>
      <c r="G157" s="280"/>
      <c r="H157" s="280"/>
      <c r="I157" s="280"/>
      <c r="J157" s="280"/>
      <c r="K157" s="280"/>
      <c r="L157" s="280"/>
      <c r="M157" s="280"/>
      <c r="N157" s="280"/>
      <c r="O157" s="280"/>
      <c r="P157" s="280"/>
      <c r="Q157" s="280"/>
      <c r="R157" s="280"/>
      <c r="S157" s="280"/>
    </row>
    <row r="158" spans="2:36" ht="12" customHeight="1" x14ac:dyDescent="0.25">
      <c r="F158" s="280"/>
      <c r="G158" s="280"/>
      <c r="H158" s="280"/>
      <c r="I158" s="280"/>
      <c r="J158" s="280"/>
      <c r="K158" s="280"/>
      <c r="L158" s="280"/>
      <c r="M158" s="280"/>
      <c r="N158" s="280"/>
      <c r="O158" s="280"/>
      <c r="P158" s="280"/>
      <c r="Q158" s="280"/>
      <c r="R158" s="280"/>
      <c r="S158" s="280"/>
    </row>
    <row r="159" spans="2:36" x14ac:dyDescent="0.25">
      <c r="F159" s="250" t="s">
        <v>952</v>
      </c>
      <c r="G159" s="250"/>
      <c r="H159" s="250"/>
      <c r="I159" s="250"/>
      <c r="J159" s="250"/>
      <c r="L159" s="246" t="s">
        <v>953</v>
      </c>
      <c r="M159" s="246"/>
      <c r="N159" s="246"/>
      <c r="O159" s="246"/>
      <c r="P159" s="246"/>
      <c r="Q159" s="246"/>
      <c r="R159" s="246"/>
      <c r="S159" s="246"/>
      <c r="T159" s="246"/>
    </row>
    <row r="160" spans="2:36" ht="11.25" customHeight="1" x14ac:dyDescent="0.25">
      <c r="L160" s="246"/>
      <c r="M160" s="246"/>
      <c r="N160" s="246"/>
      <c r="O160" s="246"/>
      <c r="P160" s="246"/>
      <c r="Q160" s="246"/>
      <c r="R160" s="246"/>
      <c r="S160" s="246"/>
      <c r="T160" s="246"/>
    </row>
    <row r="161" spans="2:36" x14ac:dyDescent="0.25">
      <c r="B161" s="248" t="s">
        <v>954</v>
      </c>
      <c r="C161" s="248"/>
      <c r="D161" s="248"/>
      <c r="F161" s="280" t="s">
        <v>955</v>
      </c>
      <c r="G161" s="280"/>
      <c r="H161" s="280"/>
      <c r="I161" s="280"/>
      <c r="J161" s="280"/>
      <c r="K161" s="280"/>
      <c r="L161" s="280"/>
      <c r="M161" s="280"/>
      <c r="N161" s="280"/>
      <c r="O161" s="280"/>
      <c r="P161" s="280"/>
      <c r="Q161" s="280"/>
      <c r="R161" s="280"/>
      <c r="S161" s="280"/>
      <c r="V161" s="134">
        <v>122</v>
      </c>
      <c r="X161" s="288" t="s">
        <v>322</v>
      </c>
      <c r="Y161" s="288"/>
      <c r="Z161" s="288"/>
      <c r="AA161" s="288"/>
      <c r="AF161" s="282" t="s">
        <v>956</v>
      </c>
      <c r="AG161" s="282"/>
      <c r="AH161" s="282"/>
      <c r="AI161" s="282"/>
      <c r="AJ161" s="282"/>
    </row>
    <row r="162" spans="2:36" ht="11.25" customHeight="1" x14ac:dyDescent="0.25">
      <c r="F162" s="280"/>
      <c r="G162" s="280"/>
      <c r="H162" s="280"/>
      <c r="I162" s="280"/>
      <c r="J162" s="280"/>
      <c r="K162" s="280"/>
      <c r="L162" s="280"/>
      <c r="M162" s="280"/>
      <c r="N162" s="280"/>
      <c r="O162" s="280"/>
      <c r="P162" s="280"/>
      <c r="Q162" s="280"/>
      <c r="R162" s="280"/>
      <c r="S162" s="280"/>
      <c r="X162" s="288"/>
      <c r="Y162" s="288"/>
      <c r="Z162" s="288"/>
      <c r="AA162" s="288"/>
    </row>
    <row r="163" spans="2:36" ht="12" customHeight="1" x14ac:dyDescent="0.25">
      <c r="F163" s="280"/>
      <c r="G163" s="280"/>
      <c r="H163" s="280"/>
      <c r="I163" s="280"/>
      <c r="J163" s="280"/>
      <c r="K163" s="280"/>
      <c r="L163" s="280"/>
      <c r="M163" s="280"/>
      <c r="N163" s="280"/>
      <c r="O163" s="280"/>
      <c r="P163" s="280"/>
      <c r="Q163" s="280"/>
      <c r="R163" s="280"/>
      <c r="S163" s="280"/>
    </row>
    <row r="164" spans="2:36" x14ac:dyDescent="0.25">
      <c r="F164" s="250" t="s">
        <v>640</v>
      </c>
      <c r="G164" s="250"/>
      <c r="H164" s="250"/>
      <c r="I164" s="250"/>
      <c r="J164" s="250"/>
      <c r="L164" s="279" t="s">
        <v>641</v>
      </c>
      <c r="M164" s="279"/>
      <c r="N164" s="279"/>
      <c r="O164" s="279"/>
      <c r="P164" s="279"/>
      <c r="Q164" s="279"/>
      <c r="R164" s="279"/>
      <c r="S164" s="279"/>
      <c r="T164" s="279"/>
    </row>
    <row r="165" spans="2:36" x14ac:dyDescent="0.25">
      <c r="B165" s="248" t="s">
        <v>957</v>
      </c>
      <c r="C165" s="248"/>
      <c r="D165" s="248"/>
      <c r="F165" s="280" t="s">
        <v>958</v>
      </c>
      <c r="G165" s="280"/>
      <c r="H165" s="280"/>
      <c r="I165" s="280"/>
      <c r="J165" s="280"/>
      <c r="K165" s="280"/>
      <c r="L165" s="280"/>
      <c r="M165" s="280"/>
      <c r="N165" s="280"/>
      <c r="O165" s="280"/>
      <c r="P165" s="280"/>
      <c r="Q165" s="280"/>
      <c r="R165" s="280"/>
      <c r="S165" s="280"/>
      <c r="V165" s="134">
        <v>196</v>
      </c>
      <c r="X165" s="281" t="s">
        <v>366</v>
      </c>
      <c r="Y165" s="281"/>
      <c r="Z165" s="281"/>
      <c r="AA165" s="281"/>
      <c r="AF165" s="282" t="s">
        <v>959</v>
      </c>
      <c r="AG165" s="282"/>
      <c r="AH165" s="282"/>
      <c r="AI165" s="282"/>
      <c r="AJ165" s="282"/>
    </row>
    <row r="166" spans="2:36" ht="11.25" customHeight="1" x14ac:dyDescent="0.25">
      <c r="F166" s="280"/>
      <c r="G166" s="280"/>
      <c r="H166" s="280"/>
      <c r="I166" s="280"/>
      <c r="J166" s="280"/>
      <c r="K166" s="280"/>
      <c r="L166" s="280"/>
      <c r="M166" s="280"/>
      <c r="N166" s="280"/>
      <c r="O166" s="280"/>
      <c r="P166" s="280"/>
      <c r="Q166" s="280"/>
      <c r="R166" s="280"/>
      <c r="S166" s="280"/>
    </row>
    <row r="167" spans="2:36" ht="12" customHeight="1" x14ac:dyDescent="0.25">
      <c r="F167" s="280"/>
      <c r="G167" s="280"/>
      <c r="H167" s="280"/>
      <c r="I167" s="280"/>
      <c r="J167" s="280"/>
      <c r="K167" s="280"/>
      <c r="L167" s="280"/>
      <c r="M167" s="280"/>
      <c r="N167" s="280"/>
      <c r="O167" s="280"/>
      <c r="P167" s="280"/>
      <c r="Q167" s="280"/>
      <c r="R167" s="280"/>
      <c r="S167" s="280"/>
    </row>
    <row r="168" spans="2:36" ht="12" customHeight="1" x14ac:dyDescent="0.25">
      <c r="F168" s="280"/>
      <c r="G168" s="280"/>
      <c r="H168" s="280"/>
      <c r="I168" s="280"/>
      <c r="J168" s="280"/>
      <c r="K168" s="280"/>
      <c r="L168" s="280"/>
      <c r="M168" s="280"/>
      <c r="N168" s="280"/>
      <c r="O168" s="280"/>
      <c r="P168" s="280"/>
      <c r="Q168" s="280"/>
      <c r="R168" s="280"/>
      <c r="S168" s="280"/>
    </row>
    <row r="169" spans="2:36" ht="12" customHeight="1" x14ac:dyDescent="0.25">
      <c r="F169" s="280"/>
      <c r="G169" s="280"/>
      <c r="H169" s="280"/>
      <c r="I169" s="280"/>
      <c r="J169" s="280"/>
      <c r="K169" s="280"/>
      <c r="L169" s="280"/>
      <c r="M169" s="280"/>
      <c r="N169" s="280"/>
      <c r="O169" s="280"/>
      <c r="P169" s="280"/>
      <c r="Q169" s="280"/>
      <c r="R169" s="280"/>
      <c r="S169" s="280"/>
    </row>
    <row r="170" spans="2:36" x14ac:dyDescent="0.25">
      <c r="F170" s="250" t="s">
        <v>766</v>
      </c>
      <c r="G170" s="250"/>
      <c r="H170" s="250"/>
      <c r="I170" s="250"/>
      <c r="J170" s="250"/>
      <c r="L170" s="279" t="s">
        <v>767</v>
      </c>
      <c r="M170" s="279"/>
      <c r="N170" s="279"/>
      <c r="O170" s="279"/>
      <c r="P170" s="279"/>
      <c r="Q170" s="279"/>
      <c r="R170" s="279"/>
      <c r="S170" s="279"/>
      <c r="T170" s="279"/>
    </row>
    <row r="171" spans="2:36" x14ac:dyDescent="0.25">
      <c r="B171" s="248" t="s">
        <v>960</v>
      </c>
      <c r="C171" s="248"/>
      <c r="D171" s="248"/>
      <c r="F171" s="280" t="s">
        <v>961</v>
      </c>
      <c r="G171" s="280"/>
      <c r="H171" s="280"/>
      <c r="I171" s="280"/>
      <c r="J171" s="280"/>
      <c r="K171" s="280"/>
      <c r="L171" s="280"/>
      <c r="M171" s="280"/>
      <c r="N171" s="280"/>
      <c r="O171" s="280"/>
      <c r="P171" s="280"/>
      <c r="Q171" s="280"/>
      <c r="R171" s="280"/>
      <c r="S171" s="280"/>
      <c r="V171" s="134">
        <v>171</v>
      </c>
      <c r="X171" s="288" t="s">
        <v>352</v>
      </c>
      <c r="Y171" s="288"/>
      <c r="Z171" s="288"/>
      <c r="AA171" s="288"/>
      <c r="AF171" s="282" t="s">
        <v>962</v>
      </c>
      <c r="AG171" s="282"/>
      <c r="AH171" s="282"/>
      <c r="AI171" s="282"/>
      <c r="AJ171" s="282"/>
    </row>
    <row r="172" spans="2:36" ht="11.25" customHeight="1" x14ac:dyDescent="0.25">
      <c r="F172" s="280"/>
      <c r="G172" s="280"/>
      <c r="H172" s="280"/>
      <c r="I172" s="280"/>
      <c r="J172" s="280"/>
      <c r="K172" s="280"/>
      <c r="L172" s="280"/>
      <c r="M172" s="280"/>
      <c r="N172" s="280"/>
      <c r="O172" s="280"/>
      <c r="P172" s="280"/>
      <c r="Q172" s="280"/>
      <c r="R172" s="280"/>
      <c r="S172" s="280"/>
      <c r="X172" s="288"/>
      <c r="Y172" s="288"/>
      <c r="Z172" s="288"/>
      <c r="AA172" s="288"/>
    </row>
    <row r="173" spans="2:36" ht="12" customHeight="1" x14ac:dyDescent="0.25">
      <c r="F173" s="280"/>
      <c r="G173" s="280"/>
      <c r="H173" s="280"/>
      <c r="I173" s="280"/>
      <c r="J173" s="280"/>
      <c r="K173" s="280"/>
      <c r="L173" s="280"/>
      <c r="M173" s="280"/>
      <c r="N173" s="280"/>
      <c r="O173" s="280"/>
      <c r="P173" s="280"/>
      <c r="Q173" s="280"/>
      <c r="R173" s="280"/>
      <c r="S173" s="280"/>
    </row>
    <row r="174" spans="2:36" ht="12" customHeight="1" x14ac:dyDescent="0.25">
      <c r="F174" s="280"/>
      <c r="G174" s="280"/>
      <c r="H174" s="280"/>
      <c r="I174" s="280"/>
      <c r="J174" s="280"/>
      <c r="K174" s="280"/>
      <c r="L174" s="280"/>
      <c r="M174" s="280"/>
      <c r="N174" s="280"/>
      <c r="O174" s="280"/>
      <c r="P174" s="280"/>
      <c r="Q174" s="280"/>
      <c r="R174" s="280"/>
      <c r="S174" s="280"/>
    </row>
    <row r="175" spans="2:36" ht="12" customHeight="1" x14ac:dyDescent="0.25">
      <c r="F175" s="280"/>
      <c r="G175" s="280"/>
      <c r="H175" s="280"/>
      <c r="I175" s="280"/>
      <c r="J175" s="280"/>
      <c r="K175" s="280"/>
      <c r="L175" s="280"/>
      <c r="M175" s="280"/>
      <c r="N175" s="280"/>
      <c r="O175" s="280"/>
      <c r="P175" s="280"/>
      <c r="Q175" s="280"/>
      <c r="R175" s="280"/>
      <c r="S175" s="280"/>
    </row>
    <row r="176" spans="2:36" x14ac:dyDescent="0.25">
      <c r="F176" s="250" t="s">
        <v>963</v>
      </c>
      <c r="G176" s="250"/>
      <c r="H176" s="250"/>
      <c r="I176" s="250"/>
      <c r="J176" s="250"/>
      <c r="L176" s="279" t="s">
        <v>964</v>
      </c>
      <c r="M176" s="279"/>
      <c r="N176" s="279"/>
      <c r="O176" s="279"/>
      <c r="P176" s="279"/>
      <c r="Q176" s="279"/>
      <c r="R176" s="279"/>
      <c r="S176" s="279"/>
      <c r="T176" s="279"/>
    </row>
    <row r="177" spans="2:37" x14ac:dyDescent="0.25">
      <c r="B177" s="248" t="s">
        <v>965</v>
      </c>
      <c r="C177" s="248"/>
      <c r="D177" s="248"/>
      <c r="F177" s="280" t="s">
        <v>966</v>
      </c>
      <c r="G177" s="280"/>
      <c r="H177" s="280"/>
      <c r="I177" s="280"/>
      <c r="J177" s="280"/>
      <c r="K177" s="280"/>
      <c r="L177" s="280"/>
      <c r="M177" s="280"/>
      <c r="N177" s="280"/>
      <c r="O177" s="280"/>
      <c r="P177" s="280"/>
      <c r="Q177" s="280"/>
      <c r="R177" s="280"/>
      <c r="S177" s="280"/>
      <c r="V177" s="134">
        <v>243</v>
      </c>
      <c r="X177" s="281" t="s">
        <v>378</v>
      </c>
      <c r="Y177" s="281"/>
      <c r="Z177" s="281"/>
      <c r="AA177" s="281"/>
      <c r="AF177" s="282" t="s">
        <v>967</v>
      </c>
      <c r="AG177" s="282"/>
      <c r="AH177" s="282"/>
      <c r="AI177" s="282"/>
      <c r="AJ177" s="282"/>
    </row>
    <row r="178" spans="2:37" ht="11.25" customHeight="1" x14ac:dyDescent="0.25">
      <c r="F178" s="280"/>
      <c r="G178" s="280"/>
      <c r="H178" s="280"/>
      <c r="I178" s="280"/>
      <c r="J178" s="280"/>
      <c r="K178" s="280"/>
      <c r="L178" s="280"/>
      <c r="M178" s="280"/>
      <c r="N178" s="280"/>
      <c r="O178" s="280"/>
      <c r="P178" s="280"/>
      <c r="Q178" s="280"/>
      <c r="R178" s="280"/>
      <c r="S178" s="280"/>
    </row>
    <row r="179" spans="2:37" x14ac:dyDescent="0.25">
      <c r="F179" s="250" t="s">
        <v>968</v>
      </c>
      <c r="G179" s="250"/>
      <c r="H179" s="250"/>
      <c r="I179" s="250"/>
      <c r="J179" s="250"/>
      <c r="L179" s="279" t="s">
        <v>969</v>
      </c>
      <c r="M179" s="279"/>
      <c r="N179" s="279"/>
      <c r="O179" s="279"/>
      <c r="P179" s="279"/>
      <c r="Q179" s="279"/>
      <c r="R179" s="279"/>
      <c r="S179" s="279"/>
      <c r="T179" s="279"/>
    </row>
    <row r="180" spans="2:37" ht="14.25" customHeight="1" x14ac:dyDescent="0.25">
      <c r="B180" s="286" t="s">
        <v>566</v>
      </c>
      <c r="C180" s="286"/>
      <c r="D180" s="286"/>
      <c r="J180" s="287" t="s">
        <v>613</v>
      </c>
      <c r="K180" s="287"/>
      <c r="L180" s="287"/>
      <c r="M180" s="287"/>
      <c r="N180" s="287"/>
      <c r="O180" s="287"/>
      <c r="P180" s="287"/>
      <c r="Q180" s="287"/>
      <c r="R180" s="287"/>
      <c r="S180" s="287"/>
      <c r="T180" s="287"/>
      <c r="U180" s="287"/>
      <c r="V180" s="287"/>
      <c r="W180" s="287"/>
      <c r="X180" s="287"/>
      <c r="Y180" s="287"/>
      <c r="Z180" s="287"/>
      <c r="AA180" s="287"/>
      <c r="AB180" s="287"/>
      <c r="AC180" s="287"/>
      <c r="AD180" s="287"/>
      <c r="AE180" s="287"/>
      <c r="AF180" s="287"/>
      <c r="AG180" s="287"/>
      <c r="AH180" s="287"/>
      <c r="AI180" s="287"/>
      <c r="AJ180" s="287"/>
      <c r="AK180" s="287"/>
    </row>
    <row r="181" spans="2:37" ht="6" customHeight="1" x14ac:dyDescent="0.25"/>
    <row r="182" spans="2:37" x14ac:dyDescent="0.25">
      <c r="C182" s="277" t="s">
        <v>614</v>
      </c>
      <c r="D182" s="277"/>
      <c r="E182" s="277"/>
      <c r="F182" s="277"/>
      <c r="G182" s="277"/>
      <c r="H182" s="277"/>
      <c r="J182" s="283" t="s">
        <v>590</v>
      </c>
      <c r="K182" s="283"/>
      <c r="L182" s="283"/>
      <c r="M182" s="283"/>
      <c r="N182" s="283"/>
      <c r="O182" s="283"/>
      <c r="P182" s="283"/>
      <c r="Q182" s="283"/>
      <c r="R182" s="283"/>
      <c r="S182" s="283"/>
      <c r="T182" s="283"/>
      <c r="U182" s="283"/>
      <c r="V182" s="283"/>
      <c r="W182" s="283"/>
      <c r="X182" s="283"/>
      <c r="Y182" s="283"/>
      <c r="Z182" s="283"/>
      <c r="AA182" s="283"/>
      <c r="AB182" s="283"/>
      <c r="AC182" s="283"/>
      <c r="AD182" s="283"/>
      <c r="AE182" s="283"/>
      <c r="AF182" s="283"/>
      <c r="AG182" s="283"/>
      <c r="AH182" s="283"/>
      <c r="AI182" s="283"/>
      <c r="AJ182" s="283"/>
      <c r="AK182" s="283"/>
    </row>
    <row r="183" spans="2:37" ht="6.75" customHeight="1" x14ac:dyDescent="0.25">
      <c r="B183" s="284" t="s">
        <v>615</v>
      </c>
      <c r="C183" s="284"/>
      <c r="D183" s="284"/>
      <c r="E183" s="284"/>
      <c r="AD183" s="284" t="s">
        <v>616</v>
      </c>
      <c r="AE183" s="284"/>
      <c r="AF183" s="284"/>
      <c r="AG183" s="284"/>
      <c r="AH183" s="284"/>
      <c r="AI183" s="284"/>
      <c r="AJ183" s="284"/>
    </row>
    <row r="184" spans="2:37" ht="6" customHeight="1" x14ac:dyDescent="0.25">
      <c r="B184" s="284"/>
      <c r="C184" s="284"/>
      <c r="D184" s="284"/>
      <c r="E184" s="284"/>
      <c r="H184" s="285" t="s">
        <v>617</v>
      </c>
      <c r="I184" s="285"/>
      <c r="J184" s="285"/>
      <c r="K184" s="285"/>
      <c r="L184" s="285"/>
      <c r="M184" s="285"/>
      <c r="N184" s="285"/>
      <c r="O184" s="285"/>
      <c r="P184" s="285"/>
      <c r="Q184" s="285"/>
      <c r="R184" s="285"/>
      <c r="U184" s="285" t="s">
        <v>618</v>
      </c>
      <c r="V184" s="285"/>
      <c r="W184" s="285"/>
      <c r="X184" s="285"/>
      <c r="Y184" s="285"/>
      <c r="Z184" s="285"/>
      <c r="AD184" s="284"/>
      <c r="AE184" s="284"/>
      <c r="AF184" s="284"/>
      <c r="AG184" s="284"/>
      <c r="AH184" s="284"/>
      <c r="AI184" s="284"/>
      <c r="AJ184" s="284"/>
    </row>
    <row r="185" spans="2:37" ht="7.5" customHeight="1" x14ac:dyDescent="0.25">
      <c r="B185" s="284"/>
      <c r="C185" s="284"/>
      <c r="D185" s="284"/>
      <c r="E185" s="284"/>
      <c r="H185" s="285"/>
      <c r="I185" s="285"/>
      <c r="J185" s="285"/>
      <c r="K185" s="285"/>
      <c r="L185" s="285"/>
      <c r="M185" s="285"/>
      <c r="N185" s="285"/>
      <c r="O185" s="285"/>
      <c r="P185" s="285"/>
      <c r="Q185" s="285"/>
      <c r="R185" s="285"/>
      <c r="U185" s="285"/>
      <c r="V185" s="285"/>
      <c r="W185" s="285"/>
      <c r="X185" s="285"/>
      <c r="Y185" s="285"/>
      <c r="Z185" s="285"/>
      <c r="AD185" s="284"/>
      <c r="AE185" s="284"/>
      <c r="AF185" s="284"/>
      <c r="AG185" s="284"/>
      <c r="AH185" s="284"/>
      <c r="AI185" s="284"/>
      <c r="AJ185" s="284"/>
    </row>
    <row r="186" spans="2:37" ht="6.75" customHeight="1" x14ac:dyDescent="0.25">
      <c r="B186" s="284"/>
      <c r="C186" s="284"/>
      <c r="D186" s="284"/>
      <c r="E186" s="284"/>
      <c r="AD186" s="284"/>
      <c r="AE186" s="284"/>
      <c r="AF186" s="284"/>
      <c r="AG186" s="284"/>
      <c r="AH186" s="284"/>
      <c r="AI186" s="284"/>
      <c r="AJ186" s="284"/>
    </row>
    <row r="187" spans="2:37" x14ac:dyDescent="0.25">
      <c r="B187" s="248" t="s">
        <v>970</v>
      </c>
      <c r="C187" s="248"/>
      <c r="D187" s="248"/>
      <c r="F187" s="280" t="s">
        <v>971</v>
      </c>
      <c r="G187" s="280"/>
      <c r="H187" s="280"/>
      <c r="I187" s="280"/>
      <c r="J187" s="280"/>
      <c r="K187" s="280"/>
      <c r="L187" s="280"/>
      <c r="M187" s="280"/>
      <c r="N187" s="280"/>
      <c r="O187" s="280"/>
      <c r="P187" s="280"/>
      <c r="Q187" s="280"/>
      <c r="R187" s="280"/>
      <c r="S187" s="280"/>
      <c r="V187" s="134">
        <v>195</v>
      </c>
      <c r="X187" s="281" t="s">
        <v>364</v>
      </c>
      <c r="Y187" s="281"/>
      <c r="Z187" s="281"/>
      <c r="AA187" s="281"/>
      <c r="AF187" s="282" t="s">
        <v>972</v>
      </c>
      <c r="AG187" s="282"/>
      <c r="AH187" s="282"/>
      <c r="AI187" s="282"/>
      <c r="AJ187" s="282"/>
    </row>
    <row r="188" spans="2:37" ht="11.25" customHeight="1" x14ac:dyDescent="0.25">
      <c r="F188" s="280"/>
      <c r="G188" s="280"/>
      <c r="H188" s="280"/>
      <c r="I188" s="280"/>
      <c r="J188" s="280"/>
      <c r="K188" s="280"/>
      <c r="L188" s="280"/>
      <c r="M188" s="280"/>
      <c r="N188" s="280"/>
      <c r="O188" s="280"/>
      <c r="P188" s="280"/>
      <c r="Q188" s="280"/>
      <c r="R188" s="280"/>
      <c r="S188" s="280"/>
    </row>
    <row r="189" spans="2:37" x14ac:dyDescent="0.25">
      <c r="F189" s="250" t="s">
        <v>788</v>
      </c>
      <c r="G189" s="250"/>
      <c r="H189" s="250"/>
      <c r="I189" s="250"/>
      <c r="J189" s="250"/>
      <c r="L189" s="279" t="s">
        <v>789</v>
      </c>
      <c r="M189" s="279"/>
      <c r="N189" s="279"/>
      <c r="O189" s="279"/>
      <c r="P189" s="279"/>
      <c r="Q189" s="279"/>
      <c r="R189" s="279"/>
      <c r="S189" s="279"/>
      <c r="T189" s="279"/>
    </row>
    <row r="190" spans="2:37" x14ac:dyDescent="0.25">
      <c r="B190" s="248" t="s">
        <v>970</v>
      </c>
      <c r="C190" s="248"/>
      <c r="D190" s="248"/>
      <c r="F190" s="280" t="s">
        <v>971</v>
      </c>
      <c r="G190" s="280"/>
      <c r="H190" s="280"/>
      <c r="I190" s="280"/>
      <c r="J190" s="280"/>
      <c r="K190" s="280"/>
      <c r="L190" s="280"/>
      <c r="M190" s="280"/>
      <c r="N190" s="280"/>
      <c r="O190" s="280"/>
      <c r="P190" s="280"/>
      <c r="Q190" s="280"/>
      <c r="R190" s="280"/>
      <c r="S190" s="280"/>
      <c r="V190" s="134">
        <v>262</v>
      </c>
      <c r="X190" s="281" t="s">
        <v>388</v>
      </c>
      <c r="Y190" s="281"/>
      <c r="Z190" s="281"/>
      <c r="AA190" s="281"/>
      <c r="AF190" s="282" t="s">
        <v>973</v>
      </c>
      <c r="AG190" s="282"/>
      <c r="AH190" s="282"/>
      <c r="AI190" s="282"/>
      <c r="AJ190" s="282"/>
    </row>
    <row r="191" spans="2:37" ht="11.25" customHeight="1" x14ac:dyDescent="0.25">
      <c r="F191" s="280"/>
      <c r="G191" s="280"/>
      <c r="H191" s="280"/>
      <c r="I191" s="280"/>
      <c r="J191" s="280"/>
      <c r="K191" s="280"/>
      <c r="L191" s="280"/>
      <c r="M191" s="280"/>
      <c r="N191" s="280"/>
      <c r="O191" s="280"/>
      <c r="P191" s="280"/>
      <c r="Q191" s="280"/>
      <c r="R191" s="280"/>
      <c r="S191" s="280"/>
    </row>
    <row r="192" spans="2:37" x14ac:dyDescent="0.25">
      <c r="F192" s="250" t="s">
        <v>788</v>
      </c>
      <c r="G192" s="250"/>
      <c r="H192" s="250"/>
      <c r="I192" s="250"/>
      <c r="J192" s="250"/>
      <c r="L192" s="279" t="s">
        <v>789</v>
      </c>
      <c r="M192" s="279"/>
      <c r="N192" s="279"/>
      <c r="O192" s="279"/>
      <c r="P192" s="279"/>
      <c r="Q192" s="279"/>
      <c r="R192" s="279"/>
      <c r="S192" s="279"/>
      <c r="T192" s="279"/>
    </row>
    <row r="193" spans="2:36" x14ac:dyDescent="0.25">
      <c r="B193" s="248" t="s">
        <v>974</v>
      </c>
      <c r="C193" s="248"/>
      <c r="D193" s="248"/>
      <c r="F193" s="280" t="s">
        <v>975</v>
      </c>
      <c r="G193" s="280"/>
      <c r="H193" s="280"/>
      <c r="I193" s="280"/>
      <c r="J193" s="280"/>
      <c r="K193" s="280"/>
      <c r="L193" s="280"/>
      <c r="M193" s="280"/>
      <c r="N193" s="280"/>
      <c r="O193" s="280"/>
      <c r="P193" s="280"/>
      <c r="Q193" s="280"/>
      <c r="R193" s="280"/>
      <c r="S193" s="280"/>
      <c r="V193" s="134">
        <v>113</v>
      </c>
      <c r="X193" s="281" t="s">
        <v>316</v>
      </c>
      <c r="Y193" s="281"/>
      <c r="Z193" s="281"/>
      <c r="AA193" s="281"/>
      <c r="AF193" s="282" t="s">
        <v>976</v>
      </c>
      <c r="AG193" s="282"/>
      <c r="AH193" s="282"/>
      <c r="AI193" s="282"/>
      <c r="AJ193" s="282"/>
    </row>
    <row r="194" spans="2:36" ht="11.25" customHeight="1" x14ac:dyDescent="0.25">
      <c r="F194" s="280"/>
      <c r="G194" s="280"/>
      <c r="H194" s="280"/>
      <c r="I194" s="280"/>
      <c r="J194" s="280"/>
      <c r="K194" s="280"/>
      <c r="L194" s="280"/>
      <c r="M194" s="280"/>
      <c r="N194" s="280"/>
      <c r="O194" s="280"/>
      <c r="P194" s="280"/>
      <c r="Q194" s="280"/>
      <c r="R194" s="280"/>
      <c r="S194" s="280"/>
    </row>
    <row r="195" spans="2:36" x14ac:dyDescent="0.25">
      <c r="F195" s="250" t="s">
        <v>596</v>
      </c>
      <c r="G195" s="250"/>
      <c r="H195" s="250"/>
      <c r="I195" s="250"/>
      <c r="J195" s="250"/>
      <c r="L195" s="279" t="s">
        <v>597</v>
      </c>
      <c r="M195" s="279"/>
      <c r="N195" s="279"/>
      <c r="O195" s="279"/>
      <c r="P195" s="279"/>
      <c r="Q195" s="279"/>
      <c r="R195" s="279"/>
      <c r="S195" s="279"/>
      <c r="T195" s="279"/>
    </row>
    <row r="196" spans="2:36" x14ac:dyDescent="0.25">
      <c r="B196" s="248" t="s">
        <v>977</v>
      </c>
      <c r="C196" s="248"/>
      <c r="D196" s="248"/>
      <c r="F196" s="280" t="s">
        <v>978</v>
      </c>
      <c r="G196" s="280"/>
      <c r="H196" s="280"/>
      <c r="I196" s="280"/>
      <c r="J196" s="280"/>
      <c r="K196" s="280"/>
      <c r="L196" s="280"/>
      <c r="M196" s="280"/>
      <c r="N196" s="280"/>
      <c r="O196" s="280"/>
      <c r="P196" s="280"/>
      <c r="Q196" s="280"/>
      <c r="R196" s="280"/>
      <c r="S196" s="280"/>
      <c r="V196" s="134">
        <v>171</v>
      </c>
      <c r="X196" s="288" t="s">
        <v>352</v>
      </c>
      <c r="Y196" s="288"/>
      <c r="Z196" s="288"/>
      <c r="AA196" s="288"/>
      <c r="AF196" s="282" t="s">
        <v>979</v>
      </c>
      <c r="AG196" s="282"/>
      <c r="AH196" s="282"/>
      <c r="AI196" s="282"/>
      <c r="AJ196" s="282"/>
    </row>
    <row r="197" spans="2:36" ht="11.25" customHeight="1" x14ac:dyDescent="0.25">
      <c r="F197" s="280"/>
      <c r="G197" s="280"/>
      <c r="H197" s="280"/>
      <c r="I197" s="280"/>
      <c r="J197" s="280"/>
      <c r="K197" s="280"/>
      <c r="L197" s="280"/>
      <c r="M197" s="280"/>
      <c r="N197" s="280"/>
      <c r="O197" s="280"/>
      <c r="P197" s="280"/>
      <c r="Q197" s="280"/>
      <c r="R197" s="280"/>
      <c r="S197" s="280"/>
      <c r="X197" s="288"/>
      <c r="Y197" s="288"/>
      <c r="Z197" s="288"/>
      <c r="AA197" s="288"/>
    </row>
    <row r="198" spans="2:36" ht="12" customHeight="1" x14ac:dyDescent="0.25">
      <c r="F198" s="280"/>
      <c r="G198" s="280"/>
      <c r="H198" s="280"/>
      <c r="I198" s="280"/>
      <c r="J198" s="280"/>
      <c r="K198" s="280"/>
      <c r="L198" s="280"/>
      <c r="M198" s="280"/>
      <c r="N198" s="280"/>
      <c r="O198" s="280"/>
      <c r="P198" s="280"/>
      <c r="Q198" s="280"/>
      <c r="R198" s="280"/>
      <c r="S198" s="280"/>
    </row>
    <row r="199" spans="2:36" ht="12" customHeight="1" x14ac:dyDescent="0.25">
      <c r="F199" s="280"/>
      <c r="G199" s="280"/>
      <c r="H199" s="280"/>
      <c r="I199" s="280"/>
      <c r="J199" s="280"/>
      <c r="K199" s="280"/>
      <c r="L199" s="280"/>
      <c r="M199" s="280"/>
      <c r="N199" s="280"/>
      <c r="O199" s="280"/>
      <c r="P199" s="280"/>
      <c r="Q199" s="280"/>
      <c r="R199" s="280"/>
      <c r="S199" s="280"/>
    </row>
    <row r="200" spans="2:36" x14ac:dyDescent="0.25">
      <c r="F200" s="250" t="s">
        <v>980</v>
      </c>
      <c r="G200" s="250"/>
      <c r="H200" s="250"/>
      <c r="I200" s="250"/>
      <c r="J200" s="250"/>
      <c r="L200" s="279" t="s">
        <v>981</v>
      </c>
      <c r="M200" s="279"/>
      <c r="N200" s="279"/>
      <c r="O200" s="279"/>
      <c r="P200" s="279"/>
      <c r="Q200" s="279"/>
      <c r="R200" s="279"/>
      <c r="S200" s="279"/>
      <c r="T200" s="279"/>
    </row>
    <row r="201" spans="2:36" x14ac:dyDescent="0.25">
      <c r="B201" s="248" t="s">
        <v>982</v>
      </c>
      <c r="C201" s="248"/>
      <c r="D201" s="248"/>
      <c r="F201" s="280" t="s">
        <v>983</v>
      </c>
      <c r="G201" s="280"/>
      <c r="H201" s="280"/>
      <c r="I201" s="280"/>
      <c r="J201" s="280"/>
      <c r="K201" s="280"/>
      <c r="L201" s="280"/>
      <c r="M201" s="280"/>
      <c r="N201" s="280"/>
      <c r="O201" s="280"/>
      <c r="P201" s="280"/>
      <c r="Q201" s="280"/>
      <c r="R201" s="280"/>
      <c r="S201" s="280"/>
      <c r="V201" s="134">
        <v>174</v>
      </c>
      <c r="X201" s="288" t="s">
        <v>354</v>
      </c>
      <c r="Y201" s="288"/>
      <c r="Z201" s="288"/>
      <c r="AA201" s="288"/>
      <c r="AF201" s="282" t="s">
        <v>984</v>
      </c>
      <c r="AG201" s="282"/>
      <c r="AH201" s="282"/>
      <c r="AI201" s="282"/>
      <c r="AJ201" s="282"/>
    </row>
    <row r="202" spans="2:36" ht="11.25" customHeight="1" x14ac:dyDescent="0.25">
      <c r="F202" s="280"/>
      <c r="G202" s="280"/>
      <c r="H202" s="280"/>
      <c r="I202" s="280"/>
      <c r="J202" s="280"/>
      <c r="K202" s="280"/>
      <c r="L202" s="280"/>
      <c r="M202" s="280"/>
      <c r="N202" s="280"/>
      <c r="O202" s="280"/>
      <c r="P202" s="280"/>
      <c r="Q202" s="280"/>
      <c r="R202" s="280"/>
      <c r="S202" s="280"/>
      <c r="X202" s="288"/>
      <c r="Y202" s="288"/>
      <c r="Z202" s="288"/>
      <c r="AA202" s="288"/>
    </row>
    <row r="203" spans="2:36" ht="12" customHeight="1" x14ac:dyDescent="0.25">
      <c r="F203" s="280"/>
      <c r="G203" s="280"/>
      <c r="H203" s="280"/>
      <c r="I203" s="280"/>
      <c r="J203" s="280"/>
      <c r="K203" s="280"/>
      <c r="L203" s="280"/>
      <c r="M203" s="280"/>
      <c r="N203" s="280"/>
      <c r="O203" s="280"/>
      <c r="P203" s="280"/>
      <c r="Q203" s="280"/>
      <c r="R203" s="280"/>
      <c r="S203" s="280"/>
    </row>
    <row r="204" spans="2:36" x14ac:dyDescent="0.25">
      <c r="F204" s="250" t="s">
        <v>980</v>
      </c>
      <c r="G204" s="250"/>
      <c r="H204" s="250"/>
      <c r="I204" s="250"/>
      <c r="J204" s="250"/>
      <c r="L204" s="279" t="s">
        <v>981</v>
      </c>
      <c r="M204" s="279"/>
      <c r="N204" s="279"/>
      <c r="O204" s="279"/>
      <c r="P204" s="279"/>
      <c r="Q204" s="279"/>
      <c r="R204" s="279"/>
      <c r="S204" s="279"/>
      <c r="T204" s="279"/>
    </row>
    <row r="205" spans="2:36" x14ac:dyDescent="0.25">
      <c r="B205" s="248" t="s">
        <v>985</v>
      </c>
      <c r="C205" s="248"/>
      <c r="D205" s="248"/>
      <c r="F205" s="280" t="s">
        <v>941</v>
      </c>
      <c r="G205" s="280"/>
      <c r="H205" s="280"/>
      <c r="I205" s="280"/>
      <c r="J205" s="280"/>
      <c r="K205" s="280"/>
      <c r="L205" s="280"/>
      <c r="M205" s="280"/>
      <c r="N205" s="280"/>
      <c r="O205" s="280"/>
      <c r="P205" s="280"/>
      <c r="Q205" s="280"/>
      <c r="R205" s="280"/>
      <c r="S205" s="280"/>
      <c r="V205" s="134">
        <v>211</v>
      </c>
      <c r="X205" s="281" t="s">
        <v>372</v>
      </c>
      <c r="Y205" s="281"/>
      <c r="Z205" s="281"/>
      <c r="AA205" s="281"/>
      <c r="AF205" s="282" t="s">
        <v>942</v>
      </c>
      <c r="AG205" s="282"/>
      <c r="AH205" s="282"/>
      <c r="AI205" s="282"/>
      <c r="AJ205" s="282"/>
    </row>
    <row r="206" spans="2:36" ht="11.25" customHeight="1" x14ac:dyDescent="0.25">
      <c r="F206" s="280"/>
      <c r="G206" s="280"/>
      <c r="H206" s="280"/>
      <c r="I206" s="280"/>
      <c r="J206" s="280"/>
      <c r="K206" s="280"/>
      <c r="L206" s="280"/>
      <c r="M206" s="280"/>
      <c r="N206" s="280"/>
      <c r="O206" s="280"/>
      <c r="P206" s="280"/>
      <c r="Q206" s="280"/>
      <c r="R206" s="280"/>
      <c r="S206" s="280"/>
    </row>
    <row r="207" spans="2:36" x14ac:dyDescent="0.25">
      <c r="F207" s="250" t="s">
        <v>630</v>
      </c>
      <c r="G207" s="250"/>
      <c r="H207" s="250"/>
      <c r="I207" s="250"/>
      <c r="J207" s="250"/>
      <c r="L207" s="279" t="s">
        <v>631</v>
      </c>
      <c r="M207" s="279"/>
      <c r="N207" s="279"/>
      <c r="O207" s="279"/>
      <c r="P207" s="279"/>
      <c r="Q207" s="279"/>
      <c r="R207" s="279"/>
      <c r="S207" s="279"/>
      <c r="T207" s="279"/>
    </row>
    <row r="208" spans="2:36" x14ac:dyDescent="0.25">
      <c r="B208" s="248" t="s">
        <v>986</v>
      </c>
      <c r="C208" s="248"/>
      <c r="D208" s="248"/>
      <c r="F208" s="280" t="s">
        <v>987</v>
      </c>
      <c r="G208" s="280"/>
      <c r="H208" s="280"/>
      <c r="I208" s="280"/>
      <c r="J208" s="280"/>
      <c r="K208" s="280"/>
      <c r="L208" s="280"/>
      <c r="M208" s="280"/>
      <c r="N208" s="280"/>
      <c r="O208" s="280"/>
      <c r="P208" s="280"/>
      <c r="Q208" s="280"/>
      <c r="R208" s="280"/>
      <c r="S208" s="280"/>
      <c r="V208" s="134">
        <v>268</v>
      </c>
      <c r="X208" s="288" t="s">
        <v>396</v>
      </c>
      <c r="Y208" s="288"/>
      <c r="Z208" s="288"/>
      <c r="AA208" s="288"/>
      <c r="AF208" s="282" t="s">
        <v>988</v>
      </c>
      <c r="AG208" s="282"/>
      <c r="AH208" s="282"/>
      <c r="AI208" s="282"/>
      <c r="AJ208" s="282"/>
    </row>
    <row r="209" spans="2:37" ht="11.25" customHeight="1" x14ac:dyDescent="0.25">
      <c r="F209" s="280"/>
      <c r="G209" s="280"/>
      <c r="H209" s="280"/>
      <c r="I209" s="280"/>
      <c r="J209" s="280"/>
      <c r="K209" s="280"/>
      <c r="L209" s="280"/>
      <c r="M209" s="280"/>
      <c r="N209" s="280"/>
      <c r="O209" s="280"/>
      <c r="P209" s="280"/>
      <c r="Q209" s="280"/>
      <c r="R209" s="280"/>
      <c r="S209" s="280"/>
      <c r="X209" s="288"/>
      <c r="Y209" s="288"/>
      <c r="Z209" s="288"/>
      <c r="AA209" s="288"/>
    </row>
    <row r="210" spans="2:37" x14ac:dyDescent="0.25">
      <c r="F210" s="250" t="s">
        <v>989</v>
      </c>
      <c r="G210" s="250"/>
      <c r="H210" s="250"/>
      <c r="I210" s="250"/>
      <c r="J210" s="250"/>
      <c r="L210" s="279" t="s">
        <v>990</v>
      </c>
      <c r="M210" s="279"/>
      <c r="N210" s="279"/>
      <c r="O210" s="279"/>
      <c r="P210" s="279"/>
      <c r="Q210" s="279"/>
      <c r="R210" s="279"/>
      <c r="S210" s="279"/>
      <c r="T210" s="279"/>
    </row>
    <row r="211" spans="2:37" x14ac:dyDescent="0.25">
      <c r="B211" s="248" t="s">
        <v>991</v>
      </c>
      <c r="C211" s="248"/>
      <c r="D211" s="248"/>
      <c r="F211" s="280" t="s">
        <v>992</v>
      </c>
      <c r="G211" s="280"/>
      <c r="H211" s="280"/>
      <c r="I211" s="280"/>
      <c r="J211" s="280"/>
      <c r="K211" s="280"/>
      <c r="L211" s="280"/>
      <c r="M211" s="280"/>
      <c r="N211" s="280"/>
      <c r="O211" s="280"/>
      <c r="P211" s="280"/>
      <c r="Q211" s="280"/>
      <c r="R211" s="280"/>
      <c r="S211" s="280"/>
      <c r="V211" s="134">
        <v>268</v>
      </c>
      <c r="X211" s="288" t="s">
        <v>396</v>
      </c>
      <c r="Y211" s="288"/>
      <c r="Z211" s="288"/>
      <c r="AA211" s="288"/>
      <c r="AF211" s="282" t="s">
        <v>993</v>
      </c>
      <c r="AG211" s="282"/>
      <c r="AH211" s="282"/>
      <c r="AI211" s="282"/>
      <c r="AJ211" s="282"/>
    </row>
    <row r="212" spans="2:37" ht="11.25" customHeight="1" x14ac:dyDescent="0.25">
      <c r="F212" s="280"/>
      <c r="G212" s="280"/>
      <c r="H212" s="280"/>
      <c r="I212" s="280"/>
      <c r="J212" s="280"/>
      <c r="K212" s="280"/>
      <c r="L212" s="280"/>
      <c r="M212" s="280"/>
      <c r="N212" s="280"/>
      <c r="O212" s="280"/>
      <c r="P212" s="280"/>
      <c r="Q212" s="280"/>
      <c r="R212" s="280"/>
      <c r="S212" s="280"/>
      <c r="X212" s="288"/>
      <c r="Y212" s="288"/>
      <c r="Z212" s="288"/>
      <c r="AA212" s="288"/>
    </row>
    <row r="213" spans="2:37" ht="12" customHeight="1" x14ac:dyDescent="0.25">
      <c r="F213" s="280"/>
      <c r="G213" s="280"/>
      <c r="H213" s="280"/>
      <c r="I213" s="280"/>
      <c r="J213" s="280"/>
      <c r="K213" s="280"/>
      <c r="L213" s="280"/>
      <c r="M213" s="280"/>
      <c r="N213" s="280"/>
      <c r="O213" s="280"/>
      <c r="P213" s="280"/>
      <c r="Q213" s="280"/>
      <c r="R213" s="280"/>
      <c r="S213" s="280"/>
    </row>
    <row r="214" spans="2:37" x14ac:dyDescent="0.25">
      <c r="F214" s="250" t="s">
        <v>994</v>
      </c>
      <c r="G214" s="250"/>
      <c r="H214" s="250"/>
      <c r="I214" s="250"/>
      <c r="J214" s="250"/>
      <c r="L214" s="279" t="s">
        <v>995</v>
      </c>
      <c r="M214" s="279"/>
      <c r="N214" s="279"/>
      <c r="O214" s="279"/>
      <c r="P214" s="279"/>
      <c r="Q214" s="279"/>
      <c r="R214" s="279"/>
      <c r="S214" s="279"/>
      <c r="T214" s="279"/>
    </row>
    <row r="215" spans="2:37" x14ac:dyDescent="0.25">
      <c r="B215" s="248" t="s">
        <v>991</v>
      </c>
      <c r="C215" s="248"/>
      <c r="D215" s="248"/>
      <c r="F215" s="280" t="s">
        <v>992</v>
      </c>
      <c r="G215" s="280"/>
      <c r="H215" s="280"/>
      <c r="I215" s="280"/>
      <c r="J215" s="280"/>
      <c r="K215" s="280"/>
      <c r="L215" s="280"/>
      <c r="M215" s="280"/>
      <c r="N215" s="280"/>
      <c r="O215" s="280"/>
      <c r="P215" s="280"/>
      <c r="Q215" s="280"/>
      <c r="R215" s="280"/>
      <c r="S215" s="280"/>
      <c r="V215" s="134">
        <v>284</v>
      </c>
      <c r="X215" s="281" t="s">
        <v>737</v>
      </c>
      <c r="Y215" s="281"/>
      <c r="Z215" s="281"/>
      <c r="AA215" s="281"/>
      <c r="AF215" s="282" t="s">
        <v>996</v>
      </c>
      <c r="AG215" s="282"/>
      <c r="AH215" s="282"/>
      <c r="AI215" s="282"/>
      <c r="AJ215" s="282"/>
    </row>
    <row r="216" spans="2:37" ht="11.25" customHeight="1" x14ac:dyDescent="0.25">
      <c r="F216" s="280"/>
      <c r="G216" s="280"/>
      <c r="H216" s="280"/>
      <c r="I216" s="280"/>
      <c r="J216" s="280"/>
      <c r="K216" s="280"/>
      <c r="L216" s="280"/>
      <c r="M216" s="280"/>
      <c r="N216" s="280"/>
      <c r="O216" s="280"/>
      <c r="P216" s="280"/>
      <c r="Q216" s="280"/>
      <c r="R216" s="280"/>
      <c r="S216" s="280"/>
    </row>
    <row r="217" spans="2:37" ht="12" customHeight="1" x14ac:dyDescent="0.25">
      <c r="F217" s="280"/>
      <c r="G217" s="280"/>
      <c r="H217" s="280"/>
      <c r="I217" s="280"/>
      <c r="J217" s="280"/>
      <c r="K217" s="280"/>
      <c r="L217" s="280"/>
      <c r="M217" s="280"/>
      <c r="N217" s="280"/>
      <c r="O217" s="280"/>
      <c r="P217" s="280"/>
      <c r="Q217" s="280"/>
      <c r="R217" s="280"/>
      <c r="S217" s="280"/>
    </row>
    <row r="218" spans="2:37" x14ac:dyDescent="0.25">
      <c r="F218" s="250" t="s">
        <v>994</v>
      </c>
      <c r="G218" s="250"/>
      <c r="H218" s="250"/>
      <c r="I218" s="250"/>
      <c r="J218" s="250"/>
      <c r="L218" s="279" t="s">
        <v>995</v>
      </c>
      <c r="M218" s="279"/>
      <c r="N218" s="279"/>
      <c r="O218" s="279"/>
      <c r="P218" s="279"/>
      <c r="Q218" s="279"/>
      <c r="R218" s="279"/>
      <c r="S218" s="279"/>
      <c r="T218" s="279"/>
    </row>
    <row r="219" spans="2:37" x14ac:dyDescent="0.25">
      <c r="B219" s="248" t="s">
        <v>997</v>
      </c>
      <c r="C219" s="248"/>
      <c r="D219" s="248"/>
      <c r="F219" s="280" t="s">
        <v>998</v>
      </c>
      <c r="G219" s="280"/>
      <c r="H219" s="280"/>
      <c r="I219" s="280"/>
      <c r="J219" s="280"/>
      <c r="K219" s="280"/>
      <c r="L219" s="280"/>
      <c r="M219" s="280"/>
      <c r="N219" s="280"/>
      <c r="O219" s="280"/>
      <c r="P219" s="280"/>
      <c r="Q219" s="280"/>
      <c r="R219" s="280"/>
      <c r="S219" s="280"/>
      <c r="V219" s="134">
        <v>268</v>
      </c>
      <c r="X219" s="288" t="s">
        <v>396</v>
      </c>
      <c r="Y219" s="288"/>
      <c r="Z219" s="288"/>
      <c r="AA219" s="288"/>
      <c r="AF219" s="282" t="s">
        <v>803</v>
      </c>
      <c r="AG219" s="282"/>
      <c r="AH219" s="282"/>
      <c r="AI219" s="282"/>
      <c r="AJ219" s="282"/>
    </row>
    <row r="220" spans="2:37" ht="11.25" customHeight="1" x14ac:dyDescent="0.25">
      <c r="F220" s="280"/>
      <c r="G220" s="280"/>
      <c r="H220" s="280"/>
      <c r="I220" s="280"/>
      <c r="J220" s="280"/>
      <c r="K220" s="280"/>
      <c r="L220" s="280"/>
      <c r="M220" s="280"/>
      <c r="N220" s="280"/>
      <c r="O220" s="280"/>
      <c r="P220" s="280"/>
      <c r="Q220" s="280"/>
      <c r="R220" s="280"/>
      <c r="S220" s="280"/>
      <c r="X220" s="288"/>
      <c r="Y220" s="288"/>
      <c r="Z220" s="288"/>
      <c r="AA220" s="288"/>
    </row>
    <row r="221" spans="2:37" ht="12" customHeight="1" x14ac:dyDescent="0.25">
      <c r="F221" s="280"/>
      <c r="G221" s="280"/>
      <c r="H221" s="280"/>
      <c r="I221" s="280"/>
      <c r="J221" s="280"/>
      <c r="K221" s="280"/>
      <c r="L221" s="280"/>
      <c r="M221" s="280"/>
      <c r="N221" s="280"/>
      <c r="O221" s="280"/>
      <c r="P221" s="280"/>
      <c r="Q221" s="280"/>
      <c r="R221" s="280"/>
      <c r="S221" s="280"/>
    </row>
    <row r="222" spans="2:37" x14ac:dyDescent="0.25">
      <c r="F222" s="250" t="s">
        <v>999</v>
      </c>
      <c r="G222" s="250"/>
      <c r="H222" s="250"/>
      <c r="I222" s="250"/>
      <c r="J222" s="250"/>
      <c r="L222" s="279" t="s">
        <v>1000</v>
      </c>
      <c r="M222" s="279"/>
      <c r="N222" s="279"/>
      <c r="O222" s="279"/>
      <c r="P222" s="279"/>
      <c r="Q222" s="279"/>
      <c r="R222" s="279"/>
      <c r="S222" s="279"/>
      <c r="T222" s="279"/>
    </row>
    <row r="223" spans="2:37" ht="14.25" customHeight="1" x14ac:dyDescent="0.25">
      <c r="B223" s="286" t="s">
        <v>566</v>
      </c>
      <c r="C223" s="286"/>
      <c r="D223" s="286"/>
      <c r="J223" s="287" t="s">
        <v>613</v>
      </c>
      <c r="K223" s="287"/>
      <c r="L223" s="287"/>
      <c r="M223" s="287"/>
      <c r="N223" s="287"/>
      <c r="O223" s="287"/>
      <c r="P223" s="287"/>
      <c r="Q223" s="287"/>
      <c r="R223" s="287"/>
      <c r="S223" s="287"/>
      <c r="T223" s="287"/>
      <c r="U223" s="287"/>
      <c r="V223" s="287"/>
      <c r="W223" s="287"/>
      <c r="X223" s="287"/>
      <c r="Y223" s="287"/>
      <c r="Z223" s="287"/>
      <c r="AA223" s="287"/>
      <c r="AB223" s="287"/>
      <c r="AC223" s="287"/>
      <c r="AD223" s="287"/>
      <c r="AE223" s="287"/>
      <c r="AF223" s="287"/>
      <c r="AG223" s="287"/>
      <c r="AH223" s="287"/>
      <c r="AI223" s="287"/>
      <c r="AJ223" s="287"/>
      <c r="AK223" s="287"/>
    </row>
    <row r="224" spans="2:37" ht="6" customHeight="1" x14ac:dyDescent="0.25"/>
    <row r="225" spans="2:37" x14ac:dyDescent="0.25">
      <c r="C225" s="277" t="s">
        <v>614</v>
      </c>
      <c r="D225" s="277"/>
      <c r="E225" s="277"/>
      <c r="F225" s="277"/>
      <c r="G225" s="277"/>
      <c r="H225" s="277"/>
      <c r="J225" s="283" t="s">
        <v>590</v>
      </c>
      <c r="K225" s="283"/>
      <c r="L225" s="283"/>
      <c r="M225" s="283"/>
      <c r="N225" s="283"/>
      <c r="O225" s="283"/>
      <c r="P225" s="283"/>
      <c r="Q225" s="283"/>
      <c r="R225" s="283"/>
      <c r="S225" s="283"/>
      <c r="T225" s="283"/>
      <c r="U225" s="283"/>
      <c r="V225" s="283"/>
      <c r="W225" s="283"/>
      <c r="X225" s="283"/>
      <c r="Y225" s="283"/>
      <c r="Z225" s="283"/>
      <c r="AA225" s="283"/>
      <c r="AB225" s="283"/>
      <c r="AC225" s="283"/>
      <c r="AD225" s="283"/>
      <c r="AE225" s="283"/>
      <c r="AF225" s="283"/>
      <c r="AG225" s="283"/>
      <c r="AH225" s="283"/>
      <c r="AI225" s="283"/>
      <c r="AJ225" s="283"/>
      <c r="AK225" s="283"/>
    </row>
    <row r="226" spans="2:37" ht="6.75" customHeight="1" x14ac:dyDescent="0.25">
      <c r="B226" s="284" t="s">
        <v>615</v>
      </c>
      <c r="C226" s="284"/>
      <c r="D226" s="284"/>
      <c r="E226" s="284"/>
      <c r="AD226" s="284" t="s">
        <v>616</v>
      </c>
      <c r="AE226" s="284"/>
      <c r="AF226" s="284"/>
      <c r="AG226" s="284"/>
      <c r="AH226" s="284"/>
      <c r="AI226" s="284"/>
      <c r="AJ226" s="284"/>
    </row>
    <row r="227" spans="2:37" ht="6" customHeight="1" x14ac:dyDescent="0.25">
      <c r="B227" s="284"/>
      <c r="C227" s="284"/>
      <c r="D227" s="284"/>
      <c r="E227" s="284"/>
      <c r="H227" s="285" t="s">
        <v>617</v>
      </c>
      <c r="I227" s="285"/>
      <c r="J227" s="285"/>
      <c r="K227" s="285"/>
      <c r="L227" s="285"/>
      <c r="M227" s="285"/>
      <c r="N227" s="285"/>
      <c r="O227" s="285"/>
      <c r="P227" s="285"/>
      <c r="Q227" s="285"/>
      <c r="R227" s="285"/>
      <c r="U227" s="285" t="s">
        <v>618</v>
      </c>
      <c r="V227" s="285"/>
      <c r="W227" s="285"/>
      <c r="X227" s="285"/>
      <c r="Y227" s="285"/>
      <c r="Z227" s="285"/>
      <c r="AD227" s="284"/>
      <c r="AE227" s="284"/>
      <c r="AF227" s="284"/>
      <c r="AG227" s="284"/>
      <c r="AH227" s="284"/>
      <c r="AI227" s="284"/>
      <c r="AJ227" s="284"/>
    </row>
    <row r="228" spans="2:37" ht="7.5" customHeight="1" x14ac:dyDescent="0.25">
      <c r="B228" s="284"/>
      <c r="C228" s="284"/>
      <c r="D228" s="284"/>
      <c r="E228" s="284"/>
      <c r="H228" s="285"/>
      <c r="I228" s="285"/>
      <c r="J228" s="285"/>
      <c r="K228" s="285"/>
      <c r="L228" s="285"/>
      <c r="M228" s="285"/>
      <c r="N228" s="285"/>
      <c r="O228" s="285"/>
      <c r="P228" s="285"/>
      <c r="Q228" s="285"/>
      <c r="R228" s="285"/>
      <c r="U228" s="285"/>
      <c r="V228" s="285"/>
      <c r="W228" s="285"/>
      <c r="X228" s="285"/>
      <c r="Y228" s="285"/>
      <c r="Z228" s="285"/>
      <c r="AD228" s="284"/>
      <c r="AE228" s="284"/>
      <c r="AF228" s="284"/>
      <c r="AG228" s="284"/>
      <c r="AH228" s="284"/>
      <c r="AI228" s="284"/>
      <c r="AJ228" s="284"/>
    </row>
    <row r="229" spans="2:37" ht="6.75" customHeight="1" x14ac:dyDescent="0.25">
      <c r="B229" s="284"/>
      <c r="C229" s="284"/>
      <c r="D229" s="284"/>
      <c r="E229" s="284"/>
      <c r="AD229" s="284"/>
      <c r="AE229" s="284"/>
      <c r="AF229" s="284"/>
      <c r="AG229" s="284"/>
      <c r="AH229" s="284"/>
      <c r="AI229" s="284"/>
      <c r="AJ229" s="284"/>
    </row>
    <row r="230" spans="2:37" x14ac:dyDescent="0.25">
      <c r="B230" s="248" t="s">
        <v>1001</v>
      </c>
      <c r="C230" s="248"/>
      <c r="D230" s="248"/>
      <c r="F230" s="280" t="s">
        <v>1002</v>
      </c>
      <c r="G230" s="280"/>
      <c r="H230" s="280"/>
      <c r="I230" s="280"/>
      <c r="J230" s="280"/>
      <c r="K230" s="280"/>
      <c r="L230" s="280"/>
      <c r="M230" s="280"/>
      <c r="N230" s="280"/>
      <c r="O230" s="280"/>
      <c r="P230" s="280"/>
      <c r="Q230" s="280"/>
      <c r="R230" s="280"/>
      <c r="S230" s="280"/>
      <c r="V230" s="134">
        <v>169</v>
      </c>
      <c r="X230" s="288" t="s">
        <v>350</v>
      </c>
      <c r="Y230" s="288"/>
      <c r="Z230" s="288"/>
      <c r="AA230" s="288"/>
      <c r="AF230" s="282" t="s">
        <v>1003</v>
      </c>
      <c r="AG230" s="282"/>
      <c r="AH230" s="282"/>
      <c r="AI230" s="282"/>
      <c r="AJ230" s="282"/>
    </row>
    <row r="231" spans="2:37" ht="11.25" customHeight="1" x14ac:dyDescent="0.25">
      <c r="F231" s="280"/>
      <c r="G231" s="280"/>
      <c r="H231" s="280"/>
      <c r="I231" s="280"/>
      <c r="J231" s="280"/>
      <c r="K231" s="280"/>
      <c r="L231" s="280"/>
      <c r="M231" s="280"/>
      <c r="N231" s="280"/>
      <c r="O231" s="280"/>
      <c r="P231" s="280"/>
      <c r="Q231" s="280"/>
      <c r="R231" s="280"/>
      <c r="S231" s="280"/>
      <c r="X231" s="288"/>
      <c r="Y231" s="288"/>
      <c r="Z231" s="288"/>
      <c r="AA231" s="288"/>
    </row>
    <row r="232" spans="2:37" ht="12" customHeight="1" x14ac:dyDescent="0.25">
      <c r="F232" s="280"/>
      <c r="G232" s="280"/>
      <c r="H232" s="280"/>
      <c r="I232" s="280"/>
      <c r="J232" s="280"/>
      <c r="K232" s="280"/>
      <c r="L232" s="280"/>
      <c r="M232" s="280"/>
      <c r="N232" s="280"/>
      <c r="O232" s="280"/>
      <c r="P232" s="280"/>
      <c r="Q232" s="280"/>
      <c r="R232" s="280"/>
      <c r="S232" s="280"/>
    </row>
    <row r="233" spans="2:37" ht="12" customHeight="1" x14ac:dyDescent="0.25">
      <c r="F233" s="280"/>
      <c r="G233" s="280"/>
      <c r="H233" s="280"/>
      <c r="I233" s="280"/>
      <c r="J233" s="280"/>
      <c r="K233" s="280"/>
      <c r="L233" s="280"/>
      <c r="M233" s="280"/>
      <c r="N233" s="280"/>
      <c r="O233" s="280"/>
      <c r="P233" s="280"/>
      <c r="Q233" s="280"/>
      <c r="R233" s="280"/>
      <c r="S233" s="280"/>
    </row>
    <row r="234" spans="2:37" x14ac:dyDescent="0.25">
      <c r="F234" s="250" t="s">
        <v>781</v>
      </c>
      <c r="G234" s="250"/>
      <c r="H234" s="250"/>
      <c r="I234" s="250"/>
      <c r="J234" s="250"/>
      <c r="L234" s="279" t="s">
        <v>782</v>
      </c>
      <c r="M234" s="279"/>
      <c r="N234" s="279"/>
      <c r="O234" s="279"/>
      <c r="P234" s="279"/>
      <c r="Q234" s="279"/>
      <c r="R234" s="279"/>
      <c r="S234" s="279"/>
      <c r="T234" s="279"/>
    </row>
    <row r="235" spans="2:37" x14ac:dyDescent="0.25">
      <c r="B235" s="248" t="s">
        <v>1004</v>
      </c>
      <c r="C235" s="248"/>
      <c r="D235" s="248"/>
      <c r="F235" s="280" t="s">
        <v>1005</v>
      </c>
      <c r="G235" s="280"/>
      <c r="H235" s="280"/>
      <c r="I235" s="280"/>
      <c r="J235" s="280"/>
      <c r="K235" s="280"/>
      <c r="L235" s="280"/>
      <c r="M235" s="280"/>
      <c r="N235" s="280"/>
      <c r="O235" s="280"/>
      <c r="P235" s="280"/>
      <c r="Q235" s="280"/>
      <c r="R235" s="280"/>
      <c r="S235" s="280"/>
      <c r="V235" s="134">
        <v>241</v>
      </c>
      <c r="X235" s="281" t="s">
        <v>376</v>
      </c>
      <c r="Y235" s="281"/>
      <c r="Z235" s="281"/>
      <c r="AA235" s="281"/>
      <c r="AF235" s="282" t="s">
        <v>1006</v>
      </c>
      <c r="AG235" s="282"/>
      <c r="AH235" s="282"/>
      <c r="AI235" s="282"/>
      <c r="AJ235" s="282"/>
    </row>
    <row r="236" spans="2:37" ht="11.25" customHeight="1" x14ac:dyDescent="0.25">
      <c r="F236" s="280"/>
      <c r="G236" s="280"/>
      <c r="H236" s="280"/>
      <c r="I236" s="280"/>
      <c r="J236" s="280"/>
      <c r="K236" s="280"/>
      <c r="L236" s="280"/>
      <c r="M236" s="280"/>
      <c r="N236" s="280"/>
      <c r="O236" s="280"/>
      <c r="P236" s="280"/>
      <c r="Q236" s="280"/>
      <c r="R236" s="280"/>
      <c r="S236" s="280"/>
    </row>
    <row r="237" spans="2:37" x14ac:dyDescent="0.25">
      <c r="F237" s="250" t="s">
        <v>945</v>
      </c>
      <c r="G237" s="250"/>
      <c r="H237" s="250"/>
      <c r="I237" s="250"/>
      <c r="J237" s="250"/>
      <c r="L237" s="279" t="s">
        <v>946</v>
      </c>
      <c r="M237" s="279"/>
      <c r="N237" s="279"/>
      <c r="O237" s="279"/>
      <c r="P237" s="279"/>
      <c r="Q237" s="279"/>
      <c r="R237" s="279"/>
      <c r="S237" s="279"/>
      <c r="T237" s="279"/>
    </row>
    <row r="238" spans="2:37" ht="11.25" customHeight="1" x14ac:dyDescent="0.25"/>
    <row r="239" spans="2:37" ht="6.75" customHeight="1" x14ac:dyDescent="0.25">
      <c r="B239" s="284" t="s">
        <v>625</v>
      </c>
      <c r="C239" s="284"/>
      <c r="D239" s="284"/>
      <c r="E239" s="284"/>
      <c r="AD239" s="284" t="s">
        <v>616</v>
      </c>
      <c r="AE239" s="284"/>
      <c r="AF239" s="284"/>
      <c r="AG239" s="284"/>
      <c r="AH239" s="284"/>
      <c r="AI239" s="284"/>
      <c r="AJ239" s="284"/>
    </row>
    <row r="240" spans="2:37" ht="6" customHeight="1" x14ac:dyDescent="0.25">
      <c r="B240" s="284"/>
      <c r="C240" s="284"/>
      <c r="D240" s="284"/>
      <c r="E240" s="284"/>
      <c r="H240" s="285" t="s">
        <v>617</v>
      </c>
      <c r="I240" s="285"/>
      <c r="J240" s="285"/>
      <c r="K240" s="285"/>
      <c r="L240" s="285"/>
      <c r="M240" s="285"/>
      <c r="N240" s="285"/>
      <c r="O240" s="285"/>
      <c r="P240" s="285"/>
      <c r="Q240" s="285"/>
      <c r="R240" s="285"/>
      <c r="U240" s="285" t="s">
        <v>618</v>
      </c>
      <c r="V240" s="285"/>
      <c r="W240" s="285"/>
      <c r="X240" s="285"/>
      <c r="Y240" s="285"/>
      <c r="Z240" s="285"/>
      <c r="AD240" s="284"/>
      <c r="AE240" s="284"/>
      <c r="AF240" s="284"/>
      <c r="AG240" s="284"/>
      <c r="AH240" s="284"/>
      <c r="AI240" s="284"/>
      <c r="AJ240" s="284"/>
    </row>
    <row r="241" spans="2:36" ht="7.5" customHeight="1" x14ac:dyDescent="0.25">
      <c r="B241" s="284"/>
      <c r="C241" s="284"/>
      <c r="D241" s="284"/>
      <c r="E241" s="284"/>
      <c r="H241" s="285"/>
      <c r="I241" s="285"/>
      <c r="J241" s="285"/>
      <c r="K241" s="285"/>
      <c r="L241" s="285"/>
      <c r="M241" s="285"/>
      <c r="N241" s="285"/>
      <c r="O241" s="285"/>
      <c r="P241" s="285"/>
      <c r="Q241" s="285"/>
      <c r="R241" s="285"/>
      <c r="U241" s="285"/>
      <c r="V241" s="285"/>
      <c r="W241" s="285"/>
      <c r="X241" s="285"/>
      <c r="Y241" s="285"/>
      <c r="Z241" s="285"/>
      <c r="AD241" s="284"/>
      <c r="AE241" s="284"/>
      <c r="AF241" s="284"/>
      <c r="AG241" s="284"/>
      <c r="AH241" s="284"/>
      <c r="AI241" s="284"/>
      <c r="AJ241" s="284"/>
    </row>
    <row r="242" spans="2:36" ht="6.75" customHeight="1" x14ac:dyDescent="0.25">
      <c r="B242" s="284"/>
      <c r="C242" s="284"/>
      <c r="D242" s="284"/>
      <c r="E242" s="284"/>
      <c r="AD242" s="284"/>
      <c r="AE242" s="284"/>
      <c r="AF242" s="284"/>
      <c r="AG242" s="284"/>
      <c r="AH242" s="284"/>
      <c r="AI242" s="284"/>
      <c r="AJ242" s="284"/>
    </row>
    <row r="243" spans="2:36" x14ac:dyDescent="0.25">
      <c r="F243" s="280" t="s">
        <v>1007</v>
      </c>
      <c r="G243" s="280"/>
      <c r="H243" s="280"/>
      <c r="I243" s="280"/>
      <c r="J243" s="280"/>
      <c r="K243" s="280"/>
      <c r="L243" s="280"/>
      <c r="M243" s="280"/>
      <c r="N243" s="280"/>
      <c r="O243" s="280"/>
      <c r="P243" s="280"/>
      <c r="Q243" s="280"/>
      <c r="R243" s="280"/>
      <c r="S243" s="280"/>
      <c r="V243" s="134">
        <v>113</v>
      </c>
      <c r="X243" s="281" t="s">
        <v>316</v>
      </c>
      <c r="Y243" s="281"/>
      <c r="Z243" s="281"/>
      <c r="AA243" s="281"/>
      <c r="AF243" s="282" t="s">
        <v>722</v>
      </c>
      <c r="AG243" s="282"/>
      <c r="AH243" s="282"/>
      <c r="AI243" s="282"/>
      <c r="AJ243" s="282"/>
    </row>
    <row r="244" spans="2:36" ht="11.25" customHeight="1" x14ac:dyDescent="0.25">
      <c r="F244" s="280"/>
      <c r="G244" s="280"/>
      <c r="H244" s="280"/>
      <c r="I244" s="280"/>
      <c r="J244" s="280"/>
      <c r="K244" s="280"/>
      <c r="L244" s="280"/>
      <c r="M244" s="280"/>
      <c r="N244" s="280"/>
      <c r="O244" s="280"/>
      <c r="P244" s="280"/>
      <c r="Q244" s="280"/>
      <c r="R244" s="280"/>
      <c r="S244" s="280"/>
    </row>
    <row r="245" spans="2:36" ht="12" customHeight="1" x14ac:dyDescent="0.25">
      <c r="F245" s="280"/>
      <c r="G245" s="280"/>
      <c r="H245" s="280"/>
      <c r="I245" s="280"/>
      <c r="J245" s="280"/>
      <c r="K245" s="280"/>
      <c r="L245" s="280"/>
      <c r="M245" s="280"/>
      <c r="N245" s="280"/>
      <c r="O245" s="280"/>
      <c r="P245" s="280"/>
      <c r="Q245" s="280"/>
      <c r="R245" s="280"/>
      <c r="S245" s="280"/>
    </row>
    <row r="246" spans="2:36" x14ac:dyDescent="0.25">
      <c r="F246" s="250" t="s">
        <v>723</v>
      </c>
      <c r="G246" s="250"/>
      <c r="H246" s="250"/>
      <c r="I246" s="250"/>
      <c r="J246" s="250"/>
      <c r="L246" s="279" t="s">
        <v>724</v>
      </c>
      <c r="M246" s="279"/>
      <c r="N246" s="279"/>
      <c r="O246" s="279"/>
      <c r="P246" s="279"/>
      <c r="Q246" s="279"/>
      <c r="R246" s="279"/>
      <c r="S246" s="279"/>
      <c r="T246" s="279"/>
    </row>
    <row r="247" spans="2:36" x14ac:dyDescent="0.25">
      <c r="F247" s="280" t="s">
        <v>1008</v>
      </c>
      <c r="G247" s="280"/>
      <c r="H247" s="280"/>
      <c r="I247" s="280"/>
      <c r="J247" s="280"/>
      <c r="K247" s="280"/>
      <c r="L247" s="280"/>
      <c r="M247" s="280"/>
      <c r="N247" s="280"/>
      <c r="O247" s="280"/>
      <c r="P247" s="280"/>
      <c r="Q247" s="280"/>
      <c r="R247" s="280"/>
      <c r="S247" s="280"/>
      <c r="V247" s="134">
        <v>113</v>
      </c>
      <c r="X247" s="281" t="s">
        <v>316</v>
      </c>
      <c r="Y247" s="281"/>
      <c r="Z247" s="281"/>
      <c r="AA247" s="281"/>
      <c r="AF247" s="282" t="s">
        <v>760</v>
      </c>
      <c r="AG247" s="282"/>
      <c r="AH247" s="282"/>
      <c r="AI247" s="282"/>
      <c r="AJ247" s="282"/>
    </row>
    <row r="248" spans="2:36" ht="11.25" customHeight="1" x14ac:dyDescent="0.25">
      <c r="F248" s="280"/>
      <c r="G248" s="280"/>
      <c r="H248" s="280"/>
      <c r="I248" s="280"/>
      <c r="J248" s="280"/>
      <c r="K248" s="280"/>
      <c r="L248" s="280"/>
      <c r="M248" s="280"/>
      <c r="N248" s="280"/>
      <c r="O248" s="280"/>
      <c r="P248" s="280"/>
      <c r="Q248" s="280"/>
      <c r="R248" s="280"/>
      <c r="S248" s="280"/>
    </row>
    <row r="249" spans="2:36" ht="12" customHeight="1" x14ac:dyDescent="0.25">
      <c r="F249" s="280"/>
      <c r="G249" s="280"/>
      <c r="H249" s="280"/>
      <c r="I249" s="280"/>
      <c r="J249" s="280"/>
      <c r="K249" s="280"/>
      <c r="L249" s="280"/>
      <c r="M249" s="280"/>
      <c r="N249" s="280"/>
      <c r="O249" s="280"/>
      <c r="P249" s="280"/>
      <c r="Q249" s="280"/>
      <c r="R249" s="280"/>
      <c r="S249" s="280"/>
    </row>
    <row r="250" spans="2:36" x14ac:dyDescent="0.25">
      <c r="F250" s="250" t="s">
        <v>596</v>
      </c>
      <c r="G250" s="250"/>
      <c r="H250" s="250"/>
      <c r="I250" s="250"/>
      <c r="J250" s="250"/>
      <c r="L250" s="279" t="s">
        <v>597</v>
      </c>
      <c r="M250" s="279"/>
      <c r="N250" s="279"/>
      <c r="O250" s="279"/>
      <c r="P250" s="279"/>
      <c r="Q250" s="279"/>
      <c r="R250" s="279"/>
      <c r="S250" s="279"/>
      <c r="T250" s="279"/>
    </row>
    <row r="251" spans="2:36" x14ac:dyDescent="0.25">
      <c r="F251" s="280" t="s">
        <v>1009</v>
      </c>
      <c r="G251" s="280"/>
      <c r="H251" s="280"/>
      <c r="I251" s="280"/>
      <c r="J251" s="280"/>
      <c r="K251" s="280"/>
      <c r="L251" s="280"/>
      <c r="M251" s="280"/>
      <c r="N251" s="280"/>
      <c r="O251" s="280"/>
      <c r="P251" s="280"/>
      <c r="Q251" s="280"/>
      <c r="R251" s="280"/>
      <c r="S251" s="280"/>
      <c r="V251" s="134">
        <v>113</v>
      </c>
      <c r="X251" s="281" t="s">
        <v>316</v>
      </c>
      <c r="Y251" s="281"/>
      <c r="Z251" s="281"/>
      <c r="AA251" s="281"/>
      <c r="AF251" s="282" t="s">
        <v>759</v>
      </c>
      <c r="AG251" s="282"/>
      <c r="AH251" s="282"/>
      <c r="AI251" s="282"/>
      <c r="AJ251" s="282"/>
    </row>
    <row r="252" spans="2:36" ht="11.25" customHeight="1" x14ac:dyDescent="0.25">
      <c r="F252" s="280"/>
      <c r="G252" s="280"/>
      <c r="H252" s="280"/>
      <c r="I252" s="280"/>
      <c r="J252" s="280"/>
      <c r="K252" s="280"/>
      <c r="L252" s="280"/>
      <c r="M252" s="280"/>
      <c r="N252" s="280"/>
      <c r="O252" s="280"/>
      <c r="P252" s="280"/>
      <c r="Q252" s="280"/>
      <c r="R252" s="280"/>
      <c r="S252" s="280"/>
    </row>
    <row r="253" spans="2:36" ht="12" customHeight="1" x14ac:dyDescent="0.25">
      <c r="F253" s="280"/>
      <c r="G253" s="280"/>
      <c r="H253" s="280"/>
      <c r="I253" s="280"/>
      <c r="J253" s="280"/>
      <c r="K253" s="280"/>
      <c r="L253" s="280"/>
      <c r="M253" s="280"/>
      <c r="N253" s="280"/>
      <c r="O253" s="280"/>
      <c r="P253" s="280"/>
      <c r="Q253" s="280"/>
      <c r="R253" s="280"/>
      <c r="S253" s="280"/>
    </row>
    <row r="254" spans="2:36" ht="12" customHeight="1" x14ac:dyDescent="0.25">
      <c r="F254" s="280"/>
      <c r="G254" s="280"/>
      <c r="H254" s="280"/>
      <c r="I254" s="280"/>
      <c r="J254" s="280"/>
      <c r="K254" s="280"/>
      <c r="L254" s="280"/>
      <c r="M254" s="280"/>
      <c r="N254" s="280"/>
      <c r="O254" s="280"/>
      <c r="P254" s="280"/>
      <c r="Q254" s="280"/>
      <c r="R254" s="280"/>
      <c r="S254" s="280"/>
    </row>
    <row r="255" spans="2:36" ht="12" customHeight="1" x14ac:dyDescent="0.25">
      <c r="F255" s="280"/>
      <c r="G255" s="280"/>
      <c r="H255" s="280"/>
      <c r="I255" s="280"/>
      <c r="J255" s="280"/>
      <c r="K255" s="280"/>
      <c r="L255" s="280"/>
      <c r="M255" s="280"/>
      <c r="N255" s="280"/>
      <c r="O255" s="280"/>
      <c r="P255" s="280"/>
      <c r="Q255" s="280"/>
      <c r="R255" s="280"/>
      <c r="S255" s="280"/>
    </row>
    <row r="256" spans="2:36" x14ac:dyDescent="0.25">
      <c r="F256" s="250" t="s">
        <v>666</v>
      </c>
      <c r="G256" s="250"/>
      <c r="H256" s="250"/>
      <c r="I256" s="250"/>
      <c r="J256" s="250"/>
      <c r="L256" s="279" t="s">
        <v>667</v>
      </c>
      <c r="M256" s="279"/>
      <c r="N256" s="279"/>
      <c r="O256" s="279"/>
      <c r="P256" s="279"/>
      <c r="Q256" s="279"/>
      <c r="R256" s="279"/>
      <c r="S256" s="279"/>
      <c r="T256" s="279"/>
    </row>
    <row r="257" spans="2:37" x14ac:dyDescent="0.25">
      <c r="V257" s="134">
        <v>113</v>
      </c>
      <c r="X257" s="281" t="s">
        <v>316</v>
      </c>
      <c r="Y257" s="281"/>
      <c r="Z257" s="281"/>
      <c r="AA257" s="281"/>
    </row>
    <row r="258" spans="2:37" ht="11.25" customHeight="1" x14ac:dyDescent="0.25"/>
    <row r="259" spans="2:37" x14ac:dyDescent="0.25">
      <c r="F259" s="280" t="s">
        <v>1009</v>
      </c>
      <c r="G259" s="280"/>
      <c r="H259" s="280"/>
      <c r="I259" s="280"/>
      <c r="J259" s="280"/>
      <c r="K259" s="280"/>
      <c r="L259" s="280"/>
      <c r="M259" s="280"/>
      <c r="N259" s="280"/>
      <c r="O259" s="280"/>
      <c r="P259" s="280"/>
      <c r="Q259" s="280"/>
      <c r="R259" s="280"/>
      <c r="S259" s="280"/>
      <c r="V259" s="134">
        <v>113</v>
      </c>
      <c r="X259" s="281" t="s">
        <v>316</v>
      </c>
      <c r="Y259" s="281"/>
      <c r="Z259" s="281"/>
      <c r="AA259" s="281"/>
      <c r="AF259" s="282" t="s">
        <v>751</v>
      </c>
      <c r="AG259" s="282"/>
      <c r="AH259" s="282"/>
      <c r="AI259" s="282"/>
      <c r="AJ259" s="282"/>
    </row>
    <row r="260" spans="2:37" ht="11.25" customHeight="1" x14ac:dyDescent="0.25">
      <c r="F260" s="280"/>
      <c r="G260" s="280"/>
      <c r="H260" s="280"/>
      <c r="I260" s="280"/>
      <c r="J260" s="280"/>
      <c r="K260" s="280"/>
      <c r="L260" s="280"/>
      <c r="M260" s="280"/>
      <c r="N260" s="280"/>
      <c r="O260" s="280"/>
      <c r="P260" s="280"/>
      <c r="Q260" s="280"/>
      <c r="R260" s="280"/>
      <c r="S260" s="280"/>
    </row>
    <row r="261" spans="2:37" ht="12" customHeight="1" x14ac:dyDescent="0.25">
      <c r="F261" s="280"/>
      <c r="G261" s="280"/>
      <c r="H261" s="280"/>
      <c r="I261" s="280"/>
      <c r="J261" s="280"/>
      <c r="K261" s="280"/>
      <c r="L261" s="280"/>
      <c r="M261" s="280"/>
      <c r="N261" s="280"/>
      <c r="O261" s="280"/>
      <c r="P261" s="280"/>
      <c r="Q261" s="280"/>
      <c r="R261" s="280"/>
      <c r="S261" s="280"/>
    </row>
    <row r="262" spans="2:37" ht="12" customHeight="1" x14ac:dyDescent="0.25">
      <c r="F262" s="280"/>
      <c r="G262" s="280"/>
      <c r="H262" s="280"/>
      <c r="I262" s="280"/>
      <c r="J262" s="280"/>
      <c r="K262" s="280"/>
      <c r="L262" s="280"/>
      <c r="M262" s="280"/>
      <c r="N262" s="280"/>
      <c r="O262" s="280"/>
      <c r="P262" s="280"/>
      <c r="Q262" s="280"/>
      <c r="R262" s="280"/>
      <c r="S262" s="280"/>
    </row>
    <row r="263" spans="2:37" ht="12" customHeight="1" x14ac:dyDescent="0.25">
      <c r="F263" s="280"/>
      <c r="G263" s="280"/>
      <c r="H263" s="280"/>
      <c r="I263" s="280"/>
      <c r="J263" s="280"/>
      <c r="K263" s="280"/>
      <c r="L263" s="280"/>
      <c r="M263" s="280"/>
      <c r="N263" s="280"/>
      <c r="O263" s="280"/>
      <c r="P263" s="280"/>
      <c r="Q263" s="280"/>
      <c r="R263" s="280"/>
      <c r="S263" s="280"/>
    </row>
    <row r="264" spans="2:37" x14ac:dyDescent="0.25">
      <c r="F264" s="250" t="s">
        <v>666</v>
      </c>
      <c r="G264" s="250"/>
      <c r="H264" s="250"/>
      <c r="I264" s="250"/>
      <c r="J264" s="250"/>
      <c r="L264" s="279" t="s">
        <v>667</v>
      </c>
      <c r="M264" s="279"/>
      <c r="N264" s="279"/>
      <c r="O264" s="279"/>
      <c r="P264" s="279"/>
      <c r="Q264" s="279"/>
      <c r="R264" s="279"/>
      <c r="S264" s="279"/>
      <c r="T264" s="279"/>
    </row>
    <row r="265" spans="2:37" x14ac:dyDescent="0.25">
      <c r="F265" s="280" t="s">
        <v>1010</v>
      </c>
      <c r="G265" s="280"/>
      <c r="H265" s="280"/>
      <c r="I265" s="280"/>
      <c r="J265" s="280"/>
      <c r="K265" s="280"/>
      <c r="L265" s="280"/>
      <c r="M265" s="280"/>
      <c r="N265" s="280"/>
      <c r="O265" s="280"/>
      <c r="P265" s="280"/>
      <c r="Q265" s="280"/>
      <c r="R265" s="280"/>
      <c r="S265" s="280"/>
      <c r="V265" s="134">
        <v>113</v>
      </c>
      <c r="X265" s="281" t="s">
        <v>316</v>
      </c>
      <c r="Y265" s="281"/>
      <c r="Z265" s="281"/>
      <c r="AA265" s="281"/>
      <c r="AF265" s="282" t="s">
        <v>645</v>
      </c>
      <c r="AG265" s="282"/>
      <c r="AH265" s="282"/>
      <c r="AI265" s="282"/>
      <c r="AJ265" s="282"/>
    </row>
    <row r="266" spans="2:37" ht="11.25" customHeight="1" x14ac:dyDescent="0.25">
      <c r="F266" s="280"/>
      <c r="G266" s="280"/>
      <c r="H266" s="280"/>
      <c r="I266" s="280"/>
      <c r="J266" s="280"/>
      <c r="K266" s="280"/>
      <c r="L266" s="280"/>
      <c r="M266" s="280"/>
      <c r="N266" s="280"/>
      <c r="O266" s="280"/>
      <c r="P266" s="280"/>
      <c r="Q266" s="280"/>
      <c r="R266" s="280"/>
      <c r="S266" s="280"/>
    </row>
    <row r="267" spans="2:37" ht="12" customHeight="1" x14ac:dyDescent="0.25">
      <c r="F267" s="280"/>
      <c r="G267" s="280"/>
      <c r="H267" s="280"/>
      <c r="I267" s="280"/>
      <c r="J267" s="280"/>
      <c r="K267" s="280"/>
      <c r="L267" s="280"/>
      <c r="M267" s="280"/>
      <c r="N267" s="280"/>
      <c r="O267" s="280"/>
      <c r="P267" s="280"/>
      <c r="Q267" s="280"/>
      <c r="R267" s="280"/>
      <c r="S267" s="280"/>
    </row>
    <row r="268" spans="2:37" ht="12" customHeight="1" x14ac:dyDescent="0.25">
      <c r="F268" s="280"/>
      <c r="G268" s="280"/>
      <c r="H268" s="280"/>
      <c r="I268" s="280"/>
      <c r="J268" s="280"/>
      <c r="K268" s="280"/>
      <c r="L268" s="280"/>
      <c r="M268" s="280"/>
      <c r="N268" s="280"/>
      <c r="O268" s="280"/>
      <c r="P268" s="280"/>
      <c r="Q268" s="280"/>
      <c r="R268" s="280"/>
      <c r="S268" s="280"/>
    </row>
    <row r="269" spans="2:37" ht="14.25" customHeight="1" x14ac:dyDescent="0.25">
      <c r="B269" s="286" t="s">
        <v>566</v>
      </c>
      <c r="C269" s="286"/>
      <c r="D269" s="286"/>
      <c r="J269" s="287" t="s">
        <v>613</v>
      </c>
      <c r="K269" s="287"/>
      <c r="L269" s="287"/>
      <c r="M269" s="287"/>
      <c r="N269" s="287"/>
      <c r="O269" s="287"/>
      <c r="P269" s="287"/>
      <c r="Q269" s="287"/>
      <c r="R269" s="287"/>
      <c r="S269" s="287"/>
      <c r="T269" s="287"/>
      <c r="U269" s="287"/>
      <c r="V269" s="287"/>
      <c r="W269" s="287"/>
      <c r="X269" s="287"/>
      <c r="Y269" s="287"/>
      <c r="Z269" s="287"/>
      <c r="AA269" s="287"/>
      <c r="AB269" s="287"/>
      <c r="AC269" s="287"/>
      <c r="AD269" s="287"/>
      <c r="AE269" s="287"/>
      <c r="AF269" s="287"/>
      <c r="AG269" s="287"/>
      <c r="AH269" s="287"/>
      <c r="AI269" s="287"/>
      <c r="AJ269" s="287"/>
      <c r="AK269" s="287"/>
    </row>
    <row r="270" spans="2:37" ht="6" customHeight="1" x14ac:dyDescent="0.25"/>
    <row r="271" spans="2:37" x14ac:dyDescent="0.25">
      <c r="C271" s="277" t="s">
        <v>614</v>
      </c>
      <c r="D271" s="277"/>
      <c r="E271" s="277"/>
      <c r="F271" s="277"/>
      <c r="G271" s="277"/>
      <c r="H271" s="277"/>
      <c r="J271" s="283" t="s">
        <v>590</v>
      </c>
      <c r="K271" s="283"/>
      <c r="L271" s="283"/>
      <c r="M271" s="283"/>
      <c r="N271" s="283"/>
      <c r="O271" s="283"/>
      <c r="P271" s="283"/>
      <c r="Q271" s="283"/>
      <c r="R271" s="283"/>
      <c r="S271" s="283"/>
      <c r="T271" s="283"/>
      <c r="U271" s="283"/>
      <c r="V271" s="283"/>
      <c r="W271" s="283"/>
      <c r="X271" s="283"/>
      <c r="Y271" s="283"/>
      <c r="Z271" s="283"/>
      <c r="AA271" s="283"/>
      <c r="AB271" s="283"/>
      <c r="AC271" s="283"/>
      <c r="AD271" s="283"/>
      <c r="AE271" s="283"/>
      <c r="AF271" s="283"/>
      <c r="AG271" s="283"/>
      <c r="AH271" s="283"/>
      <c r="AI271" s="283"/>
      <c r="AJ271" s="283"/>
      <c r="AK271" s="283"/>
    </row>
    <row r="272" spans="2:37" ht="6.75" customHeight="1" x14ac:dyDescent="0.25">
      <c r="B272" s="284" t="s">
        <v>625</v>
      </c>
      <c r="C272" s="284"/>
      <c r="D272" s="284"/>
      <c r="E272" s="284"/>
      <c r="AD272" s="284" t="s">
        <v>616</v>
      </c>
      <c r="AE272" s="284"/>
      <c r="AF272" s="284"/>
      <c r="AG272" s="284"/>
      <c r="AH272" s="284"/>
      <c r="AI272" s="284"/>
      <c r="AJ272" s="284"/>
    </row>
    <row r="273" spans="2:37" ht="6" customHeight="1" x14ac:dyDescent="0.25">
      <c r="B273" s="284"/>
      <c r="C273" s="284"/>
      <c r="D273" s="284"/>
      <c r="E273" s="284"/>
      <c r="H273" s="285" t="s">
        <v>617</v>
      </c>
      <c r="I273" s="285"/>
      <c r="J273" s="285"/>
      <c r="K273" s="285"/>
      <c r="L273" s="285"/>
      <c r="M273" s="285"/>
      <c r="N273" s="285"/>
      <c r="O273" s="285"/>
      <c r="P273" s="285"/>
      <c r="Q273" s="285"/>
      <c r="R273" s="285"/>
      <c r="U273" s="285" t="s">
        <v>618</v>
      </c>
      <c r="V273" s="285"/>
      <c r="W273" s="285"/>
      <c r="X273" s="285"/>
      <c r="Y273" s="285"/>
      <c r="Z273" s="285"/>
      <c r="AD273" s="284"/>
      <c r="AE273" s="284"/>
      <c r="AF273" s="284"/>
      <c r="AG273" s="284"/>
      <c r="AH273" s="284"/>
      <c r="AI273" s="284"/>
      <c r="AJ273" s="284"/>
    </row>
    <row r="274" spans="2:37" ht="7.5" customHeight="1" x14ac:dyDescent="0.25">
      <c r="B274" s="284"/>
      <c r="C274" s="284"/>
      <c r="D274" s="284"/>
      <c r="E274" s="284"/>
      <c r="H274" s="285"/>
      <c r="I274" s="285"/>
      <c r="J274" s="285"/>
      <c r="K274" s="285"/>
      <c r="L274" s="285"/>
      <c r="M274" s="285"/>
      <c r="N274" s="285"/>
      <c r="O274" s="285"/>
      <c r="P274" s="285"/>
      <c r="Q274" s="285"/>
      <c r="R274" s="285"/>
      <c r="U274" s="285"/>
      <c r="V274" s="285"/>
      <c r="W274" s="285"/>
      <c r="X274" s="285"/>
      <c r="Y274" s="285"/>
      <c r="Z274" s="285"/>
      <c r="AD274" s="284"/>
      <c r="AE274" s="284"/>
      <c r="AF274" s="284"/>
      <c r="AG274" s="284"/>
      <c r="AH274" s="284"/>
      <c r="AI274" s="284"/>
      <c r="AJ274" s="284"/>
    </row>
    <row r="275" spans="2:37" ht="6.75" customHeight="1" x14ac:dyDescent="0.25">
      <c r="B275" s="284"/>
      <c r="C275" s="284"/>
      <c r="D275" s="284"/>
      <c r="E275" s="284"/>
      <c r="AD275" s="284"/>
      <c r="AE275" s="284"/>
      <c r="AF275" s="284"/>
      <c r="AG275" s="284"/>
      <c r="AH275" s="284"/>
      <c r="AI275" s="284"/>
      <c r="AJ275" s="284"/>
    </row>
    <row r="276" spans="2:37" x14ac:dyDescent="0.25">
      <c r="F276" s="250" t="s">
        <v>646</v>
      </c>
      <c r="G276" s="250"/>
      <c r="H276" s="250"/>
      <c r="I276" s="250"/>
      <c r="J276" s="250"/>
      <c r="L276" s="279" t="s">
        <v>647</v>
      </c>
      <c r="M276" s="279"/>
      <c r="N276" s="279"/>
      <c r="O276" s="279"/>
      <c r="P276" s="279"/>
      <c r="Q276" s="279"/>
      <c r="R276" s="279"/>
      <c r="S276" s="279"/>
      <c r="T276" s="279"/>
    </row>
    <row r="277" spans="2:37" x14ac:dyDescent="0.25">
      <c r="F277" s="280" t="s">
        <v>1011</v>
      </c>
      <c r="G277" s="280"/>
      <c r="H277" s="280"/>
      <c r="I277" s="280"/>
      <c r="J277" s="280"/>
      <c r="K277" s="280"/>
      <c r="L277" s="280"/>
      <c r="M277" s="280"/>
      <c r="N277" s="280"/>
      <c r="O277" s="280"/>
      <c r="P277" s="280"/>
      <c r="Q277" s="280"/>
      <c r="R277" s="280"/>
      <c r="S277" s="280"/>
      <c r="V277" s="134">
        <v>113</v>
      </c>
      <c r="X277" s="281" t="s">
        <v>316</v>
      </c>
      <c r="Y277" s="281"/>
      <c r="Z277" s="281"/>
      <c r="AA277" s="281"/>
      <c r="AF277" s="282" t="s">
        <v>648</v>
      </c>
      <c r="AG277" s="282"/>
      <c r="AH277" s="282"/>
      <c r="AI277" s="282"/>
      <c r="AJ277" s="282"/>
    </row>
    <row r="278" spans="2:37" ht="11.25" customHeight="1" x14ac:dyDescent="0.25">
      <c r="F278" s="280"/>
      <c r="G278" s="280"/>
      <c r="H278" s="280"/>
      <c r="I278" s="280"/>
      <c r="J278" s="280"/>
      <c r="K278" s="280"/>
      <c r="L278" s="280"/>
      <c r="M278" s="280"/>
      <c r="N278" s="280"/>
      <c r="O278" s="280"/>
      <c r="P278" s="280"/>
      <c r="Q278" s="280"/>
      <c r="R278" s="280"/>
      <c r="S278" s="280"/>
    </row>
    <row r="279" spans="2:37" ht="12" customHeight="1" x14ac:dyDescent="0.25">
      <c r="F279" s="280"/>
      <c r="G279" s="280"/>
      <c r="H279" s="280"/>
      <c r="I279" s="280"/>
      <c r="J279" s="280"/>
      <c r="K279" s="280"/>
      <c r="L279" s="280"/>
      <c r="M279" s="280"/>
      <c r="N279" s="280"/>
      <c r="O279" s="280"/>
      <c r="P279" s="280"/>
      <c r="Q279" s="280"/>
      <c r="R279" s="280"/>
      <c r="S279" s="280"/>
    </row>
    <row r="280" spans="2:37" ht="12" customHeight="1" x14ac:dyDescent="0.25">
      <c r="F280" s="280"/>
      <c r="G280" s="280"/>
      <c r="H280" s="280"/>
      <c r="I280" s="280"/>
      <c r="J280" s="280"/>
      <c r="K280" s="280"/>
      <c r="L280" s="280"/>
      <c r="M280" s="280"/>
      <c r="N280" s="280"/>
      <c r="O280" s="280"/>
      <c r="P280" s="280"/>
      <c r="Q280" s="280"/>
      <c r="R280" s="280"/>
      <c r="S280" s="280"/>
    </row>
    <row r="281" spans="2:37" x14ac:dyDescent="0.25">
      <c r="F281" s="250" t="s">
        <v>649</v>
      </c>
      <c r="G281" s="250"/>
      <c r="H281" s="250"/>
      <c r="I281" s="250"/>
      <c r="J281" s="250"/>
      <c r="L281" s="279" t="s">
        <v>650</v>
      </c>
      <c r="M281" s="279"/>
      <c r="N281" s="279"/>
      <c r="O281" s="279"/>
      <c r="P281" s="279"/>
      <c r="Q281" s="279"/>
      <c r="R281" s="279"/>
      <c r="S281" s="279"/>
      <c r="T281" s="279"/>
    </row>
    <row r="282" spans="2:37" x14ac:dyDescent="0.25">
      <c r="F282" s="280" t="s">
        <v>1012</v>
      </c>
      <c r="G282" s="280"/>
      <c r="H282" s="280"/>
      <c r="I282" s="280"/>
      <c r="J282" s="280"/>
      <c r="K282" s="280"/>
      <c r="L282" s="280"/>
      <c r="M282" s="280"/>
      <c r="N282" s="280"/>
      <c r="O282" s="280"/>
      <c r="P282" s="280"/>
      <c r="Q282" s="280"/>
      <c r="R282" s="280"/>
      <c r="S282" s="280"/>
      <c r="V282" s="134">
        <v>114</v>
      </c>
      <c r="X282" s="281" t="s">
        <v>318</v>
      </c>
      <c r="Y282" s="281"/>
      <c r="Z282" s="281"/>
      <c r="AA282" s="281"/>
      <c r="AF282" s="282" t="s">
        <v>1013</v>
      </c>
      <c r="AG282" s="282"/>
      <c r="AH282" s="282"/>
      <c r="AI282" s="282"/>
      <c r="AJ282" s="282"/>
    </row>
    <row r="283" spans="2:37" ht="11.25" customHeight="1" x14ac:dyDescent="0.25">
      <c r="F283" s="280"/>
      <c r="G283" s="280"/>
      <c r="H283" s="280"/>
      <c r="I283" s="280"/>
      <c r="J283" s="280"/>
      <c r="K283" s="280"/>
      <c r="L283" s="280"/>
      <c r="M283" s="280"/>
      <c r="N283" s="280"/>
      <c r="O283" s="280"/>
      <c r="P283" s="280"/>
      <c r="Q283" s="280"/>
      <c r="R283" s="280"/>
      <c r="S283" s="280"/>
    </row>
    <row r="284" spans="2:37" ht="12" customHeight="1" x14ac:dyDescent="0.25">
      <c r="F284" s="280"/>
      <c r="G284" s="280"/>
      <c r="H284" s="280"/>
      <c r="I284" s="280"/>
      <c r="J284" s="280"/>
      <c r="K284" s="280"/>
      <c r="L284" s="280"/>
      <c r="M284" s="280"/>
      <c r="N284" s="280"/>
      <c r="O284" s="280"/>
      <c r="P284" s="280"/>
      <c r="Q284" s="280"/>
      <c r="R284" s="280"/>
      <c r="S284" s="280"/>
    </row>
    <row r="285" spans="2:37" x14ac:dyDescent="0.25">
      <c r="F285" s="250" t="s">
        <v>626</v>
      </c>
      <c r="G285" s="250"/>
      <c r="H285" s="250"/>
      <c r="I285" s="250"/>
      <c r="J285" s="250"/>
      <c r="L285" s="279" t="s">
        <v>627</v>
      </c>
      <c r="M285" s="279"/>
      <c r="N285" s="279"/>
      <c r="O285" s="279"/>
      <c r="P285" s="279"/>
      <c r="Q285" s="279"/>
      <c r="R285" s="279"/>
      <c r="S285" s="279"/>
      <c r="T285" s="279"/>
    </row>
    <row r="286" spans="2:37" ht="11.25" customHeight="1" x14ac:dyDescent="0.25"/>
    <row r="287" spans="2:37" x14ac:dyDescent="0.25">
      <c r="D287" s="277" t="s">
        <v>619</v>
      </c>
      <c r="E287" s="277"/>
      <c r="F287" s="277"/>
      <c r="G287" s="277"/>
      <c r="H287" s="277"/>
      <c r="I287" s="277"/>
      <c r="J287" s="277"/>
      <c r="K287" s="277"/>
      <c r="L287" s="277"/>
      <c r="M287" s="277"/>
      <c r="N287" s="277"/>
      <c r="AC287" s="278">
        <v>335457.42</v>
      </c>
      <c r="AD287" s="278"/>
      <c r="AE287" s="278"/>
      <c r="AF287" s="278"/>
      <c r="AG287" s="278"/>
      <c r="AH287" s="278"/>
      <c r="AI287" s="278"/>
      <c r="AJ287" s="278"/>
      <c r="AK287" s="278"/>
    </row>
    <row r="288" spans="2:37" ht="21" customHeight="1" x14ac:dyDescent="0.25"/>
    <row r="289" spans="2:37" ht="30" customHeight="1" x14ac:dyDescent="0.25"/>
    <row r="290" spans="2:37" ht="6" customHeight="1" x14ac:dyDescent="0.25"/>
    <row r="291" spans="2:37" x14ac:dyDescent="0.25">
      <c r="C291" s="277" t="s">
        <v>614</v>
      </c>
      <c r="D291" s="277"/>
      <c r="E291" s="277"/>
      <c r="F291" s="277"/>
      <c r="G291" s="277"/>
      <c r="H291" s="277"/>
      <c r="J291" s="283" t="s">
        <v>651</v>
      </c>
      <c r="K291" s="283"/>
      <c r="L291" s="283"/>
      <c r="M291" s="283"/>
      <c r="N291" s="283"/>
      <c r="O291" s="283"/>
      <c r="P291" s="283"/>
      <c r="Q291" s="283"/>
      <c r="R291" s="283"/>
      <c r="S291" s="283"/>
      <c r="T291" s="283"/>
      <c r="U291" s="283"/>
      <c r="V291" s="283"/>
      <c r="W291" s="283"/>
      <c r="X291" s="283"/>
      <c r="Y291" s="283"/>
      <c r="Z291" s="283"/>
      <c r="AA291" s="283"/>
      <c r="AB291" s="283"/>
      <c r="AC291" s="283"/>
      <c r="AD291" s="283"/>
      <c r="AE291" s="283"/>
      <c r="AF291" s="283"/>
      <c r="AG291" s="283"/>
      <c r="AH291" s="283"/>
      <c r="AI291" s="283"/>
      <c r="AJ291" s="283"/>
      <c r="AK291" s="283"/>
    </row>
    <row r="292" spans="2:37" ht="6.75" customHeight="1" x14ac:dyDescent="0.25">
      <c r="B292" s="284" t="s">
        <v>615</v>
      </c>
      <c r="C292" s="284"/>
      <c r="D292" s="284"/>
      <c r="E292" s="284"/>
      <c r="AD292" s="284" t="s">
        <v>616</v>
      </c>
      <c r="AE292" s="284"/>
      <c r="AF292" s="284"/>
      <c r="AG292" s="284"/>
      <c r="AH292" s="284"/>
      <c r="AI292" s="284"/>
      <c r="AJ292" s="284"/>
    </row>
    <row r="293" spans="2:37" ht="6" customHeight="1" x14ac:dyDescent="0.25">
      <c r="B293" s="284"/>
      <c r="C293" s="284"/>
      <c r="D293" s="284"/>
      <c r="E293" s="284"/>
      <c r="H293" s="285" t="s">
        <v>617</v>
      </c>
      <c r="I293" s="285"/>
      <c r="J293" s="285"/>
      <c r="K293" s="285"/>
      <c r="L293" s="285"/>
      <c r="M293" s="285"/>
      <c r="N293" s="285"/>
      <c r="O293" s="285"/>
      <c r="P293" s="285"/>
      <c r="Q293" s="285"/>
      <c r="R293" s="285"/>
      <c r="U293" s="285" t="s">
        <v>618</v>
      </c>
      <c r="V293" s="285"/>
      <c r="W293" s="285"/>
      <c r="X293" s="285"/>
      <c r="Y293" s="285"/>
      <c r="Z293" s="285"/>
      <c r="AD293" s="284"/>
      <c r="AE293" s="284"/>
      <c r="AF293" s="284"/>
      <c r="AG293" s="284"/>
      <c r="AH293" s="284"/>
      <c r="AI293" s="284"/>
      <c r="AJ293" s="284"/>
    </row>
    <row r="294" spans="2:37" ht="7.5" customHeight="1" x14ac:dyDescent="0.25">
      <c r="B294" s="284"/>
      <c r="C294" s="284"/>
      <c r="D294" s="284"/>
      <c r="E294" s="284"/>
      <c r="H294" s="285"/>
      <c r="I294" s="285"/>
      <c r="J294" s="285"/>
      <c r="K294" s="285"/>
      <c r="L294" s="285"/>
      <c r="M294" s="285"/>
      <c r="N294" s="285"/>
      <c r="O294" s="285"/>
      <c r="P294" s="285"/>
      <c r="Q294" s="285"/>
      <c r="R294" s="285"/>
      <c r="U294" s="285"/>
      <c r="V294" s="285"/>
      <c r="W294" s="285"/>
      <c r="X294" s="285"/>
      <c r="Y294" s="285"/>
      <c r="Z294" s="285"/>
      <c r="AD294" s="284"/>
      <c r="AE294" s="284"/>
      <c r="AF294" s="284"/>
      <c r="AG294" s="284"/>
      <c r="AH294" s="284"/>
      <c r="AI294" s="284"/>
      <c r="AJ294" s="284"/>
    </row>
    <row r="295" spans="2:37" ht="6.75" customHeight="1" x14ac:dyDescent="0.25">
      <c r="B295" s="284"/>
      <c r="C295" s="284"/>
      <c r="D295" s="284"/>
      <c r="E295" s="284"/>
      <c r="AD295" s="284"/>
      <c r="AE295" s="284"/>
      <c r="AF295" s="284"/>
      <c r="AG295" s="284"/>
      <c r="AH295" s="284"/>
      <c r="AI295" s="284"/>
      <c r="AJ295" s="284"/>
    </row>
    <row r="296" spans="2:37" x14ac:dyDescent="0.25">
      <c r="B296" s="248" t="s">
        <v>1014</v>
      </c>
      <c r="C296" s="248"/>
      <c r="D296" s="248"/>
      <c r="F296" s="280" t="s">
        <v>1015</v>
      </c>
      <c r="G296" s="280"/>
      <c r="H296" s="280"/>
      <c r="I296" s="280"/>
      <c r="J296" s="280"/>
      <c r="K296" s="280"/>
      <c r="L296" s="280"/>
      <c r="M296" s="280"/>
      <c r="N296" s="280"/>
      <c r="O296" s="280"/>
      <c r="P296" s="280"/>
      <c r="Q296" s="280"/>
      <c r="R296" s="280"/>
      <c r="S296" s="280"/>
      <c r="V296" s="134">
        <v>113</v>
      </c>
      <c r="X296" s="281" t="s">
        <v>316</v>
      </c>
      <c r="Y296" s="281"/>
      <c r="Z296" s="281"/>
      <c r="AA296" s="281"/>
      <c r="AF296" s="282" t="s">
        <v>822</v>
      </c>
      <c r="AG296" s="282"/>
      <c r="AH296" s="282"/>
      <c r="AI296" s="282"/>
      <c r="AJ296" s="282"/>
    </row>
    <row r="297" spans="2:37" ht="11.25" customHeight="1" x14ac:dyDescent="0.25">
      <c r="F297" s="280"/>
      <c r="G297" s="280"/>
      <c r="H297" s="280"/>
      <c r="I297" s="280"/>
      <c r="J297" s="280"/>
      <c r="K297" s="280"/>
      <c r="L297" s="280"/>
      <c r="M297" s="280"/>
      <c r="N297" s="280"/>
      <c r="O297" s="280"/>
      <c r="P297" s="280"/>
      <c r="Q297" s="280"/>
      <c r="R297" s="280"/>
      <c r="S297" s="280"/>
    </row>
    <row r="298" spans="2:37" ht="12" customHeight="1" x14ac:dyDescent="0.25">
      <c r="F298" s="280"/>
      <c r="G298" s="280"/>
      <c r="H298" s="280"/>
      <c r="I298" s="280"/>
      <c r="J298" s="280"/>
      <c r="K298" s="280"/>
      <c r="L298" s="280"/>
      <c r="M298" s="280"/>
      <c r="N298" s="280"/>
      <c r="O298" s="280"/>
      <c r="P298" s="280"/>
      <c r="Q298" s="280"/>
      <c r="R298" s="280"/>
      <c r="S298" s="280"/>
    </row>
    <row r="299" spans="2:37" x14ac:dyDescent="0.25">
      <c r="F299" s="250" t="s">
        <v>596</v>
      </c>
      <c r="G299" s="250"/>
      <c r="H299" s="250"/>
      <c r="I299" s="250"/>
      <c r="J299" s="250"/>
      <c r="L299" s="279" t="s">
        <v>597</v>
      </c>
      <c r="M299" s="279"/>
      <c r="N299" s="279"/>
      <c r="O299" s="279"/>
      <c r="P299" s="279"/>
      <c r="Q299" s="279"/>
      <c r="R299" s="279"/>
      <c r="S299" s="279"/>
      <c r="T299" s="279"/>
    </row>
    <row r="300" spans="2:37" x14ac:dyDescent="0.25">
      <c r="B300" s="248" t="s">
        <v>1016</v>
      </c>
      <c r="C300" s="248"/>
      <c r="D300" s="248"/>
      <c r="F300" s="280" t="s">
        <v>1017</v>
      </c>
      <c r="G300" s="280"/>
      <c r="H300" s="280"/>
      <c r="I300" s="280"/>
      <c r="J300" s="280"/>
      <c r="K300" s="280"/>
      <c r="L300" s="280"/>
      <c r="M300" s="280"/>
      <c r="N300" s="280"/>
      <c r="O300" s="280"/>
      <c r="P300" s="280"/>
      <c r="Q300" s="280"/>
      <c r="R300" s="280"/>
      <c r="S300" s="280"/>
      <c r="V300" s="134">
        <v>199</v>
      </c>
      <c r="X300" s="281" t="s">
        <v>370</v>
      </c>
      <c r="Y300" s="281"/>
      <c r="Z300" s="281"/>
      <c r="AA300" s="281"/>
      <c r="AF300" s="282" t="s">
        <v>1018</v>
      </c>
      <c r="AG300" s="282"/>
      <c r="AH300" s="282"/>
      <c r="AI300" s="282"/>
      <c r="AJ300" s="282"/>
    </row>
    <row r="301" spans="2:37" ht="11.25" customHeight="1" x14ac:dyDescent="0.25">
      <c r="F301" s="280"/>
      <c r="G301" s="280"/>
      <c r="H301" s="280"/>
      <c r="I301" s="280"/>
      <c r="J301" s="280"/>
      <c r="K301" s="280"/>
      <c r="L301" s="280"/>
      <c r="M301" s="280"/>
      <c r="N301" s="280"/>
      <c r="O301" s="280"/>
      <c r="P301" s="280"/>
      <c r="Q301" s="280"/>
      <c r="R301" s="280"/>
      <c r="S301" s="280"/>
    </row>
    <row r="302" spans="2:37" ht="12" customHeight="1" x14ac:dyDescent="0.25">
      <c r="F302" s="280"/>
      <c r="G302" s="280"/>
      <c r="H302" s="280"/>
      <c r="I302" s="280"/>
      <c r="J302" s="280"/>
      <c r="K302" s="280"/>
      <c r="L302" s="280"/>
      <c r="M302" s="280"/>
      <c r="N302" s="280"/>
      <c r="O302" s="280"/>
      <c r="P302" s="280"/>
      <c r="Q302" s="280"/>
      <c r="R302" s="280"/>
      <c r="S302" s="280"/>
    </row>
    <row r="303" spans="2:37" x14ac:dyDescent="0.25">
      <c r="F303" s="250" t="s">
        <v>1019</v>
      </c>
      <c r="G303" s="250"/>
      <c r="H303" s="250"/>
      <c r="I303" s="250"/>
      <c r="J303" s="250"/>
      <c r="L303" s="279" t="s">
        <v>1020</v>
      </c>
      <c r="M303" s="279"/>
      <c r="N303" s="279"/>
      <c r="O303" s="279"/>
      <c r="P303" s="279"/>
      <c r="Q303" s="279"/>
      <c r="R303" s="279"/>
      <c r="S303" s="279"/>
      <c r="T303" s="279"/>
    </row>
    <row r="304" spans="2:37" x14ac:dyDescent="0.25">
      <c r="B304" s="248" t="s">
        <v>1021</v>
      </c>
      <c r="C304" s="248"/>
      <c r="D304" s="248"/>
      <c r="F304" s="280" t="s">
        <v>1022</v>
      </c>
      <c r="G304" s="280"/>
      <c r="H304" s="280"/>
      <c r="I304" s="280"/>
      <c r="J304" s="280"/>
      <c r="K304" s="280"/>
      <c r="L304" s="280"/>
      <c r="M304" s="280"/>
      <c r="N304" s="280"/>
      <c r="O304" s="280"/>
      <c r="P304" s="280"/>
      <c r="Q304" s="280"/>
      <c r="R304" s="280"/>
      <c r="S304" s="280"/>
      <c r="V304" s="134">
        <v>153</v>
      </c>
      <c r="X304" s="288" t="s">
        <v>334</v>
      </c>
      <c r="Y304" s="288"/>
      <c r="Z304" s="288"/>
      <c r="AA304" s="288"/>
      <c r="AF304" s="282" t="s">
        <v>656</v>
      </c>
      <c r="AG304" s="282"/>
      <c r="AH304" s="282"/>
      <c r="AI304" s="282"/>
      <c r="AJ304" s="282"/>
    </row>
    <row r="305" spans="2:37" ht="11.25" customHeight="1" x14ac:dyDescent="0.25">
      <c r="F305" s="280"/>
      <c r="G305" s="280"/>
      <c r="H305" s="280"/>
      <c r="I305" s="280"/>
      <c r="J305" s="280"/>
      <c r="K305" s="280"/>
      <c r="L305" s="280"/>
      <c r="M305" s="280"/>
      <c r="N305" s="280"/>
      <c r="O305" s="280"/>
      <c r="P305" s="280"/>
      <c r="Q305" s="280"/>
      <c r="R305" s="280"/>
      <c r="S305" s="280"/>
      <c r="X305" s="288"/>
      <c r="Y305" s="288"/>
      <c r="Z305" s="288"/>
      <c r="AA305" s="288"/>
    </row>
    <row r="306" spans="2:37" x14ac:dyDescent="0.25">
      <c r="F306" s="250" t="s">
        <v>654</v>
      </c>
      <c r="G306" s="250"/>
      <c r="H306" s="250"/>
      <c r="I306" s="250"/>
      <c r="J306" s="250"/>
      <c r="L306" s="279" t="s">
        <v>655</v>
      </c>
      <c r="M306" s="279"/>
      <c r="N306" s="279"/>
      <c r="O306" s="279"/>
      <c r="P306" s="279"/>
      <c r="Q306" s="279"/>
      <c r="R306" s="279"/>
      <c r="S306" s="279"/>
      <c r="T306" s="279"/>
    </row>
    <row r="307" spans="2:37" x14ac:dyDescent="0.25">
      <c r="B307" s="248" t="s">
        <v>1023</v>
      </c>
      <c r="C307" s="248"/>
      <c r="D307" s="248"/>
      <c r="F307" s="280" t="s">
        <v>1024</v>
      </c>
      <c r="G307" s="280"/>
      <c r="H307" s="280"/>
      <c r="I307" s="280"/>
      <c r="J307" s="280"/>
      <c r="K307" s="280"/>
      <c r="L307" s="280"/>
      <c r="M307" s="280"/>
      <c r="N307" s="280"/>
      <c r="O307" s="280"/>
      <c r="P307" s="280"/>
      <c r="Q307" s="280"/>
      <c r="R307" s="280"/>
      <c r="S307" s="280"/>
      <c r="V307" s="134">
        <v>157</v>
      </c>
      <c r="X307" s="281" t="s">
        <v>652</v>
      </c>
      <c r="Y307" s="281"/>
      <c r="Z307" s="281"/>
      <c r="AA307" s="281"/>
      <c r="AF307" s="282" t="s">
        <v>653</v>
      </c>
      <c r="AG307" s="282"/>
      <c r="AH307" s="282"/>
      <c r="AI307" s="282"/>
      <c r="AJ307" s="282"/>
    </row>
    <row r="308" spans="2:37" ht="11.25" customHeight="1" x14ac:dyDescent="0.25">
      <c r="F308" s="280"/>
      <c r="G308" s="280"/>
      <c r="H308" s="280"/>
      <c r="I308" s="280"/>
      <c r="J308" s="280"/>
      <c r="K308" s="280"/>
      <c r="L308" s="280"/>
      <c r="M308" s="280"/>
      <c r="N308" s="280"/>
      <c r="O308" s="280"/>
      <c r="P308" s="280"/>
      <c r="Q308" s="280"/>
      <c r="R308" s="280"/>
      <c r="S308" s="280"/>
    </row>
    <row r="309" spans="2:37" ht="12" customHeight="1" x14ac:dyDescent="0.25">
      <c r="F309" s="280"/>
      <c r="G309" s="280"/>
      <c r="H309" s="280"/>
      <c r="I309" s="280"/>
      <c r="J309" s="280"/>
      <c r="K309" s="280"/>
      <c r="L309" s="280"/>
      <c r="M309" s="280"/>
      <c r="N309" s="280"/>
      <c r="O309" s="280"/>
      <c r="P309" s="280"/>
      <c r="Q309" s="280"/>
      <c r="R309" s="280"/>
      <c r="S309" s="280"/>
    </row>
    <row r="310" spans="2:37" x14ac:dyDescent="0.25">
      <c r="F310" s="250" t="s">
        <v>654</v>
      </c>
      <c r="G310" s="250"/>
      <c r="H310" s="250"/>
      <c r="I310" s="250"/>
      <c r="J310" s="250"/>
      <c r="L310" s="279" t="s">
        <v>655</v>
      </c>
      <c r="M310" s="279"/>
      <c r="N310" s="279"/>
      <c r="O310" s="279"/>
      <c r="P310" s="279"/>
      <c r="Q310" s="279"/>
      <c r="R310" s="279"/>
      <c r="S310" s="279"/>
      <c r="T310" s="279"/>
    </row>
    <row r="311" spans="2:37" ht="14.25" customHeight="1" x14ac:dyDescent="0.25">
      <c r="B311" s="286" t="s">
        <v>566</v>
      </c>
      <c r="C311" s="286"/>
      <c r="D311" s="286"/>
      <c r="J311" s="287" t="s">
        <v>613</v>
      </c>
      <c r="K311" s="287"/>
      <c r="L311" s="287"/>
      <c r="M311" s="287"/>
      <c r="N311" s="287"/>
      <c r="O311" s="287"/>
      <c r="P311" s="287"/>
      <c r="Q311" s="287"/>
      <c r="R311" s="287"/>
      <c r="S311" s="287"/>
      <c r="T311" s="287"/>
      <c r="U311" s="287"/>
      <c r="V311" s="287"/>
      <c r="W311" s="287"/>
      <c r="X311" s="287"/>
      <c r="Y311" s="287"/>
      <c r="Z311" s="287"/>
      <c r="AA311" s="287"/>
      <c r="AB311" s="287"/>
      <c r="AC311" s="287"/>
      <c r="AD311" s="287"/>
      <c r="AE311" s="287"/>
      <c r="AF311" s="287"/>
      <c r="AG311" s="287"/>
      <c r="AH311" s="287"/>
      <c r="AI311" s="287"/>
      <c r="AJ311" s="287"/>
      <c r="AK311" s="287"/>
    </row>
    <row r="312" spans="2:37" ht="6" customHeight="1" x14ac:dyDescent="0.25"/>
    <row r="313" spans="2:37" x14ac:dyDescent="0.25">
      <c r="C313" s="277" t="s">
        <v>614</v>
      </c>
      <c r="D313" s="277"/>
      <c r="E313" s="277"/>
      <c r="F313" s="277"/>
      <c r="G313" s="277"/>
      <c r="H313" s="277"/>
      <c r="J313" s="283" t="s">
        <v>651</v>
      </c>
      <c r="K313" s="283"/>
      <c r="L313" s="283"/>
      <c r="M313" s="283"/>
      <c r="N313" s="283"/>
      <c r="O313" s="283"/>
      <c r="P313" s="283"/>
      <c r="Q313" s="283"/>
      <c r="R313" s="283"/>
      <c r="S313" s="283"/>
      <c r="T313" s="283"/>
      <c r="U313" s="283"/>
      <c r="V313" s="283"/>
      <c r="W313" s="283"/>
      <c r="X313" s="283"/>
      <c r="Y313" s="283"/>
      <c r="Z313" s="283"/>
      <c r="AA313" s="283"/>
      <c r="AB313" s="283"/>
      <c r="AC313" s="283"/>
      <c r="AD313" s="283"/>
      <c r="AE313" s="283"/>
      <c r="AF313" s="283"/>
      <c r="AG313" s="283"/>
      <c r="AH313" s="283"/>
      <c r="AI313" s="283"/>
      <c r="AJ313" s="283"/>
      <c r="AK313" s="283"/>
    </row>
    <row r="314" spans="2:37" ht="6.75" customHeight="1" x14ac:dyDescent="0.25">
      <c r="B314" s="284" t="s">
        <v>615</v>
      </c>
      <c r="C314" s="284"/>
      <c r="D314" s="284"/>
      <c r="E314" s="284"/>
      <c r="AD314" s="284" t="s">
        <v>616</v>
      </c>
      <c r="AE314" s="284"/>
      <c r="AF314" s="284"/>
      <c r="AG314" s="284"/>
      <c r="AH314" s="284"/>
      <c r="AI314" s="284"/>
      <c r="AJ314" s="284"/>
    </row>
    <row r="315" spans="2:37" ht="6" customHeight="1" x14ac:dyDescent="0.25">
      <c r="B315" s="284"/>
      <c r="C315" s="284"/>
      <c r="D315" s="284"/>
      <c r="E315" s="284"/>
      <c r="H315" s="285" t="s">
        <v>617</v>
      </c>
      <c r="I315" s="285"/>
      <c r="J315" s="285"/>
      <c r="K315" s="285"/>
      <c r="L315" s="285"/>
      <c r="M315" s="285"/>
      <c r="N315" s="285"/>
      <c r="O315" s="285"/>
      <c r="P315" s="285"/>
      <c r="Q315" s="285"/>
      <c r="R315" s="285"/>
      <c r="U315" s="285" t="s">
        <v>618</v>
      </c>
      <c r="V315" s="285"/>
      <c r="W315" s="285"/>
      <c r="X315" s="285"/>
      <c r="Y315" s="285"/>
      <c r="Z315" s="285"/>
      <c r="AD315" s="284"/>
      <c r="AE315" s="284"/>
      <c r="AF315" s="284"/>
      <c r="AG315" s="284"/>
      <c r="AH315" s="284"/>
      <c r="AI315" s="284"/>
      <c r="AJ315" s="284"/>
    </row>
    <row r="316" spans="2:37" ht="7.5" customHeight="1" x14ac:dyDescent="0.25">
      <c r="B316" s="284"/>
      <c r="C316" s="284"/>
      <c r="D316" s="284"/>
      <c r="E316" s="284"/>
      <c r="H316" s="285"/>
      <c r="I316" s="285"/>
      <c r="J316" s="285"/>
      <c r="K316" s="285"/>
      <c r="L316" s="285"/>
      <c r="M316" s="285"/>
      <c r="N316" s="285"/>
      <c r="O316" s="285"/>
      <c r="P316" s="285"/>
      <c r="Q316" s="285"/>
      <c r="R316" s="285"/>
      <c r="U316" s="285"/>
      <c r="V316" s="285"/>
      <c r="W316" s="285"/>
      <c r="X316" s="285"/>
      <c r="Y316" s="285"/>
      <c r="Z316" s="285"/>
      <c r="AD316" s="284"/>
      <c r="AE316" s="284"/>
      <c r="AF316" s="284"/>
      <c r="AG316" s="284"/>
      <c r="AH316" s="284"/>
      <c r="AI316" s="284"/>
      <c r="AJ316" s="284"/>
    </row>
    <row r="317" spans="2:37" ht="6.75" customHeight="1" x14ac:dyDescent="0.25">
      <c r="B317" s="284"/>
      <c r="C317" s="284"/>
      <c r="D317" s="284"/>
      <c r="E317" s="284"/>
      <c r="AD317" s="284"/>
      <c r="AE317" s="284"/>
      <c r="AF317" s="284"/>
      <c r="AG317" s="284"/>
      <c r="AH317" s="284"/>
      <c r="AI317" s="284"/>
      <c r="AJ317" s="284"/>
    </row>
    <row r="318" spans="2:37" x14ac:dyDescent="0.25">
      <c r="B318" s="248" t="s">
        <v>1025</v>
      </c>
      <c r="C318" s="248"/>
      <c r="D318" s="248"/>
      <c r="F318" s="280" t="s">
        <v>1026</v>
      </c>
      <c r="G318" s="280"/>
      <c r="H318" s="280"/>
      <c r="I318" s="280"/>
      <c r="J318" s="280"/>
      <c r="K318" s="280"/>
      <c r="L318" s="280"/>
      <c r="M318" s="280"/>
      <c r="N318" s="280"/>
      <c r="O318" s="280"/>
      <c r="P318" s="280"/>
      <c r="Q318" s="280"/>
      <c r="R318" s="280"/>
      <c r="S318" s="280"/>
      <c r="V318" s="134">
        <v>168</v>
      </c>
      <c r="X318" s="288" t="s">
        <v>348</v>
      </c>
      <c r="Y318" s="288"/>
      <c r="Z318" s="288"/>
      <c r="AA318" s="288"/>
      <c r="AF318" s="282" t="s">
        <v>751</v>
      </c>
      <c r="AG318" s="282"/>
      <c r="AH318" s="282"/>
      <c r="AI318" s="282"/>
      <c r="AJ318" s="282"/>
    </row>
    <row r="319" spans="2:37" ht="11.25" customHeight="1" x14ac:dyDescent="0.25">
      <c r="F319" s="280"/>
      <c r="G319" s="280"/>
      <c r="H319" s="280"/>
      <c r="I319" s="280"/>
      <c r="J319" s="280"/>
      <c r="K319" s="280"/>
      <c r="L319" s="280"/>
      <c r="M319" s="280"/>
      <c r="N319" s="280"/>
      <c r="O319" s="280"/>
      <c r="P319" s="280"/>
      <c r="Q319" s="280"/>
      <c r="R319" s="280"/>
      <c r="S319" s="280"/>
      <c r="X319" s="288"/>
      <c r="Y319" s="288"/>
      <c r="Z319" s="288"/>
      <c r="AA319" s="288"/>
    </row>
    <row r="320" spans="2:37" ht="12" customHeight="1" x14ac:dyDescent="0.25">
      <c r="F320" s="280"/>
      <c r="G320" s="280"/>
      <c r="H320" s="280"/>
      <c r="I320" s="280"/>
      <c r="J320" s="280"/>
      <c r="K320" s="280"/>
      <c r="L320" s="280"/>
      <c r="M320" s="280"/>
      <c r="N320" s="280"/>
      <c r="O320" s="280"/>
      <c r="P320" s="280"/>
      <c r="Q320" s="280"/>
      <c r="R320" s="280"/>
      <c r="S320" s="280"/>
    </row>
    <row r="321" spans="2:36" x14ac:dyDescent="0.25">
      <c r="F321" s="250" t="s">
        <v>598</v>
      </c>
      <c r="G321" s="250"/>
      <c r="H321" s="250"/>
      <c r="I321" s="250"/>
      <c r="J321" s="250"/>
      <c r="L321" s="279" t="s">
        <v>599</v>
      </c>
      <c r="M321" s="279"/>
      <c r="N321" s="279"/>
      <c r="O321" s="279"/>
      <c r="P321" s="279"/>
      <c r="Q321" s="279"/>
      <c r="R321" s="279"/>
      <c r="S321" s="279"/>
      <c r="T321" s="279"/>
    </row>
    <row r="322" spans="2:36" x14ac:dyDescent="0.25">
      <c r="B322" s="248" t="s">
        <v>1027</v>
      </c>
      <c r="C322" s="248"/>
      <c r="D322" s="248"/>
      <c r="F322" s="280" t="s">
        <v>1028</v>
      </c>
      <c r="G322" s="280"/>
      <c r="H322" s="280"/>
      <c r="I322" s="280"/>
      <c r="J322" s="280"/>
      <c r="K322" s="280"/>
      <c r="L322" s="280"/>
      <c r="M322" s="280"/>
      <c r="N322" s="280"/>
      <c r="O322" s="280"/>
      <c r="P322" s="280"/>
      <c r="Q322" s="280"/>
      <c r="R322" s="280"/>
      <c r="S322" s="280"/>
      <c r="V322" s="134">
        <v>199</v>
      </c>
      <c r="X322" s="281" t="s">
        <v>370</v>
      </c>
      <c r="Y322" s="281"/>
      <c r="Z322" s="281"/>
      <c r="AA322" s="281"/>
      <c r="AF322" s="282" t="s">
        <v>1029</v>
      </c>
      <c r="AG322" s="282"/>
      <c r="AH322" s="282"/>
      <c r="AI322" s="282"/>
      <c r="AJ322" s="282"/>
    </row>
    <row r="323" spans="2:36" ht="11.25" customHeight="1" x14ac:dyDescent="0.25">
      <c r="F323" s="280"/>
      <c r="G323" s="280"/>
      <c r="H323" s="280"/>
      <c r="I323" s="280"/>
      <c r="J323" s="280"/>
      <c r="K323" s="280"/>
      <c r="L323" s="280"/>
      <c r="M323" s="280"/>
      <c r="N323" s="280"/>
      <c r="O323" s="280"/>
      <c r="P323" s="280"/>
      <c r="Q323" s="280"/>
      <c r="R323" s="280"/>
      <c r="S323" s="280"/>
    </row>
    <row r="324" spans="2:36" x14ac:dyDescent="0.25">
      <c r="F324" s="250" t="s">
        <v>660</v>
      </c>
      <c r="G324" s="250"/>
      <c r="H324" s="250"/>
      <c r="I324" s="250"/>
      <c r="J324" s="250"/>
      <c r="L324" s="279" t="s">
        <v>661</v>
      </c>
      <c r="M324" s="279"/>
      <c r="N324" s="279"/>
      <c r="O324" s="279"/>
      <c r="P324" s="279"/>
      <c r="Q324" s="279"/>
      <c r="R324" s="279"/>
      <c r="S324" s="279"/>
      <c r="T324" s="279"/>
    </row>
    <row r="325" spans="2:36" x14ac:dyDescent="0.25">
      <c r="B325" s="248" t="s">
        <v>1030</v>
      </c>
      <c r="C325" s="248"/>
      <c r="D325" s="248"/>
      <c r="F325" s="280" t="s">
        <v>1031</v>
      </c>
      <c r="G325" s="280"/>
      <c r="H325" s="280"/>
      <c r="I325" s="280"/>
      <c r="J325" s="280"/>
      <c r="K325" s="280"/>
      <c r="L325" s="280"/>
      <c r="M325" s="280"/>
      <c r="N325" s="280"/>
      <c r="O325" s="280"/>
      <c r="P325" s="280"/>
      <c r="Q325" s="280"/>
      <c r="R325" s="280"/>
      <c r="S325" s="280"/>
      <c r="V325" s="134">
        <v>158</v>
      </c>
      <c r="X325" s="281" t="s">
        <v>338</v>
      </c>
      <c r="Y325" s="281"/>
      <c r="Z325" s="281"/>
      <c r="AA325" s="281"/>
      <c r="AF325" s="282" t="s">
        <v>1032</v>
      </c>
      <c r="AG325" s="282"/>
      <c r="AH325" s="282"/>
      <c r="AI325" s="282"/>
      <c r="AJ325" s="282"/>
    </row>
    <row r="326" spans="2:36" ht="11.25" customHeight="1" x14ac:dyDescent="0.25">
      <c r="F326" s="280"/>
      <c r="G326" s="280"/>
      <c r="H326" s="280"/>
      <c r="I326" s="280"/>
      <c r="J326" s="280"/>
      <c r="K326" s="280"/>
      <c r="L326" s="280"/>
      <c r="M326" s="280"/>
      <c r="N326" s="280"/>
      <c r="O326" s="280"/>
      <c r="P326" s="280"/>
      <c r="Q326" s="280"/>
      <c r="R326" s="280"/>
      <c r="S326" s="280"/>
    </row>
    <row r="327" spans="2:36" ht="12" customHeight="1" x14ac:dyDescent="0.25">
      <c r="F327" s="280"/>
      <c r="G327" s="280"/>
      <c r="H327" s="280"/>
      <c r="I327" s="280"/>
      <c r="J327" s="280"/>
      <c r="K327" s="280"/>
      <c r="L327" s="280"/>
      <c r="M327" s="280"/>
      <c r="N327" s="280"/>
      <c r="O327" s="280"/>
      <c r="P327" s="280"/>
      <c r="Q327" s="280"/>
      <c r="R327" s="280"/>
      <c r="S327" s="280"/>
    </row>
    <row r="328" spans="2:36" x14ac:dyDescent="0.25">
      <c r="F328" s="250" t="s">
        <v>658</v>
      </c>
      <c r="G328" s="250"/>
      <c r="H328" s="250"/>
      <c r="I328" s="250"/>
      <c r="J328" s="250"/>
      <c r="L328" s="279" t="s">
        <v>659</v>
      </c>
      <c r="M328" s="279"/>
      <c r="N328" s="279"/>
      <c r="O328" s="279"/>
      <c r="P328" s="279"/>
      <c r="Q328" s="279"/>
      <c r="R328" s="279"/>
      <c r="S328" s="279"/>
      <c r="T328" s="279"/>
    </row>
    <row r="329" spans="2:36" x14ac:dyDescent="0.25">
      <c r="B329" s="248" t="s">
        <v>1033</v>
      </c>
      <c r="C329" s="248"/>
      <c r="D329" s="248"/>
      <c r="F329" s="280" t="s">
        <v>1034</v>
      </c>
      <c r="G329" s="280"/>
      <c r="H329" s="280"/>
      <c r="I329" s="280"/>
      <c r="J329" s="280"/>
      <c r="K329" s="280"/>
      <c r="L329" s="280"/>
      <c r="M329" s="280"/>
      <c r="N329" s="280"/>
      <c r="O329" s="280"/>
      <c r="P329" s="280"/>
      <c r="Q329" s="280"/>
      <c r="R329" s="280"/>
      <c r="S329" s="280"/>
      <c r="V329" s="134">
        <v>168</v>
      </c>
      <c r="X329" s="288" t="s">
        <v>348</v>
      </c>
      <c r="Y329" s="288"/>
      <c r="Z329" s="288"/>
      <c r="AA329" s="288"/>
      <c r="AF329" s="282" t="s">
        <v>783</v>
      </c>
      <c r="AG329" s="282"/>
      <c r="AH329" s="282"/>
      <c r="AI329" s="282"/>
      <c r="AJ329" s="282"/>
    </row>
    <row r="330" spans="2:36" ht="11.25" customHeight="1" x14ac:dyDescent="0.25">
      <c r="F330" s="280"/>
      <c r="G330" s="280"/>
      <c r="H330" s="280"/>
      <c r="I330" s="280"/>
      <c r="J330" s="280"/>
      <c r="K330" s="280"/>
      <c r="L330" s="280"/>
      <c r="M330" s="280"/>
      <c r="N330" s="280"/>
      <c r="O330" s="280"/>
      <c r="P330" s="280"/>
      <c r="Q330" s="280"/>
      <c r="R330" s="280"/>
      <c r="S330" s="280"/>
      <c r="X330" s="288"/>
      <c r="Y330" s="288"/>
      <c r="Z330" s="288"/>
      <c r="AA330" s="288"/>
    </row>
    <row r="331" spans="2:36" x14ac:dyDescent="0.25">
      <c r="F331" s="250" t="s">
        <v>761</v>
      </c>
      <c r="G331" s="250"/>
      <c r="H331" s="250"/>
      <c r="I331" s="250"/>
      <c r="J331" s="250"/>
      <c r="L331" s="279" t="s">
        <v>762</v>
      </c>
      <c r="M331" s="279"/>
      <c r="N331" s="279"/>
      <c r="O331" s="279"/>
      <c r="P331" s="279"/>
      <c r="Q331" s="279"/>
      <c r="R331" s="279"/>
      <c r="S331" s="279"/>
      <c r="T331" s="279"/>
    </row>
    <row r="332" spans="2:36" x14ac:dyDescent="0.25">
      <c r="B332" s="248" t="s">
        <v>1035</v>
      </c>
      <c r="C332" s="248"/>
      <c r="D332" s="248"/>
      <c r="F332" s="280" t="s">
        <v>1036</v>
      </c>
      <c r="G332" s="280"/>
      <c r="H332" s="280"/>
      <c r="I332" s="280"/>
      <c r="J332" s="280"/>
      <c r="K332" s="280"/>
      <c r="L332" s="280"/>
      <c r="M332" s="280"/>
      <c r="N332" s="280"/>
      <c r="O332" s="280"/>
      <c r="P332" s="280"/>
      <c r="Q332" s="280"/>
      <c r="R332" s="280"/>
      <c r="S332" s="280"/>
      <c r="V332" s="134">
        <v>199</v>
      </c>
      <c r="X332" s="281" t="s">
        <v>370</v>
      </c>
      <c r="Y332" s="281"/>
      <c r="Z332" s="281"/>
      <c r="AA332" s="281"/>
      <c r="AF332" s="282" t="s">
        <v>778</v>
      </c>
      <c r="AG332" s="282"/>
      <c r="AH332" s="282"/>
      <c r="AI332" s="282"/>
      <c r="AJ332" s="282"/>
    </row>
    <row r="333" spans="2:36" ht="11.25" customHeight="1" x14ac:dyDescent="0.25">
      <c r="F333" s="280"/>
      <c r="G333" s="280"/>
      <c r="H333" s="280"/>
      <c r="I333" s="280"/>
      <c r="J333" s="280"/>
      <c r="K333" s="280"/>
      <c r="L333" s="280"/>
      <c r="M333" s="280"/>
      <c r="N333" s="280"/>
      <c r="O333" s="280"/>
      <c r="P333" s="280"/>
      <c r="Q333" s="280"/>
      <c r="R333" s="280"/>
      <c r="S333" s="280"/>
    </row>
    <row r="334" spans="2:36" x14ac:dyDescent="0.25">
      <c r="F334" s="250" t="s">
        <v>729</v>
      </c>
      <c r="G334" s="250"/>
      <c r="H334" s="250"/>
      <c r="I334" s="250"/>
      <c r="J334" s="250"/>
      <c r="L334" s="279" t="s">
        <v>730</v>
      </c>
      <c r="M334" s="279"/>
      <c r="N334" s="279"/>
      <c r="O334" s="279"/>
      <c r="P334" s="279"/>
      <c r="Q334" s="279"/>
      <c r="R334" s="279"/>
      <c r="S334" s="279"/>
      <c r="T334" s="279"/>
    </row>
    <row r="335" spans="2:36" x14ac:dyDescent="0.25">
      <c r="B335" s="248" t="s">
        <v>1037</v>
      </c>
      <c r="C335" s="248"/>
      <c r="D335" s="248"/>
      <c r="F335" s="280" t="s">
        <v>1038</v>
      </c>
      <c r="G335" s="280"/>
      <c r="H335" s="280"/>
      <c r="I335" s="280"/>
      <c r="J335" s="280"/>
      <c r="K335" s="280"/>
      <c r="L335" s="280"/>
      <c r="M335" s="280"/>
      <c r="N335" s="280"/>
      <c r="O335" s="280"/>
      <c r="P335" s="280"/>
      <c r="Q335" s="280"/>
      <c r="R335" s="280"/>
      <c r="S335" s="280"/>
      <c r="V335" s="134">
        <v>168</v>
      </c>
      <c r="X335" s="288" t="s">
        <v>348</v>
      </c>
      <c r="Y335" s="288"/>
      <c r="Z335" s="288"/>
      <c r="AA335" s="288"/>
      <c r="AF335" s="282" t="s">
        <v>806</v>
      </c>
      <c r="AG335" s="282"/>
      <c r="AH335" s="282"/>
      <c r="AI335" s="282"/>
      <c r="AJ335" s="282"/>
    </row>
    <row r="336" spans="2:36" ht="11.25" customHeight="1" x14ac:dyDescent="0.25">
      <c r="F336" s="280"/>
      <c r="G336" s="280"/>
      <c r="H336" s="280"/>
      <c r="I336" s="280"/>
      <c r="J336" s="280"/>
      <c r="K336" s="280"/>
      <c r="L336" s="280"/>
      <c r="M336" s="280"/>
      <c r="N336" s="280"/>
      <c r="O336" s="280"/>
      <c r="P336" s="280"/>
      <c r="Q336" s="280"/>
      <c r="R336" s="280"/>
      <c r="S336" s="280"/>
      <c r="X336" s="288"/>
      <c r="Y336" s="288"/>
      <c r="Z336" s="288"/>
      <c r="AA336" s="288"/>
    </row>
    <row r="337" spans="2:36" x14ac:dyDescent="0.25">
      <c r="F337" s="250" t="s">
        <v>598</v>
      </c>
      <c r="G337" s="250"/>
      <c r="H337" s="250"/>
      <c r="I337" s="250"/>
      <c r="J337" s="250"/>
      <c r="L337" s="279" t="s">
        <v>599</v>
      </c>
      <c r="M337" s="279"/>
      <c r="N337" s="279"/>
      <c r="O337" s="279"/>
      <c r="P337" s="279"/>
      <c r="Q337" s="279"/>
      <c r="R337" s="279"/>
      <c r="S337" s="279"/>
      <c r="T337" s="279"/>
    </row>
    <row r="338" spans="2:36" x14ac:dyDescent="0.25">
      <c r="B338" s="248" t="s">
        <v>1039</v>
      </c>
      <c r="C338" s="248"/>
      <c r="D338" s="248"/>
      <c r="F338" s="280" t="s">
        <v>1040</v>
      </c>
      <c r="G338" s="280"/>
      <c r="H338" s="280"/>
      <c r="I338" s="280"/>
      <c r="J338" s="280"/>
      <c r="K338" s="280"/>
      <c r="L338" s="280"/>
      <c r="M338" s="280"/>
      <c r="N338" s="280"/>
      <c r="O338" s="280"/>
      <c r="P338" s="280"/>
      <c r="Q338" s="280"/>
      <c r="R338" s="280"/>
      <c r="S338" s="280"/>
      <c r="V338" s="134">
        <v>199</v>
      </c>
      <c r="X338" s="281" t="s">
        <v>370</v>
      </c>
      <c r="Y338" s="281"/>
      <c r="Z338" s="281"/>
      <c r="AA338" s="281"/>
      <c r="AF338" s="282" t="s">
        <v>1041</v>
      </c>
      <c r="AG338" s="282"/>
      <c r="AH338" s="282"/>
      <c r="AI338" s="282"/>
      <c r="AJ338" s="282"/>
    </row>
    <row r="339" spans="2:36" ht="11.25" customHeight="1" x14ac:dyDescent="0.25">
      <c r="F339" s="280"/>
      <c r="G339" s="280"/>
      <c r="H339" s="280"/>
      <c r="I339" s="280"/>
      <c r="J339" s="280"/>
      <c r="K339" s="280"/>
      <c r="L339" s="280"/>
      <c r="M339" s="280"/>
      <c r="N339" s="280"/>
      <c r="O339" s="280"/>
      <c r="P339" s="280"/>
      <c r="Q339" s="280"/>
      <c r="R339" s="280"/>
      <c r="S339" s="280"/>
    </row>
    <row r="340" spans="2:36" ht="12" customHeight="1" x14ac:dyDescent="0.25">
      <c r="F340" s="280"/>
      <c r="G340" s="280"/>
      <c r="H340" s="280"/>
      <c r="I340" s="280"/>
      <c r="J340" s="280"/>
      <c r="K340" s="280"/>
      <c r="L340" s="280"/>
      <c r="M340" s="280"/>
      <c r="N340" s="280"/>
      <c r="O340" s="280"/>
      <c r="P340" s="280"/>
      <c r="Q340" s="280"/>
      <c r="R340" s="280"/>
      <c r="S340" s="280"/>
    </row>
    <row r="341" spans="2:36" x14ac:dyDescent="0.25">
      <c r="F341" s="250" t="s">
        <v>731</v>
      </c>
      <c r="G341" s="250"/>
      <c r="H341" s="250"/>
      <c r="I341" s="250"/>
      <c r="J341" s="250"/>
      <c r="L341" s="279" t="s">
        <v>732</v>
      </c>
      <c r="M341" s="279"/>
      <c r="N341" s="279"/>
      <c r="O341" s="279"/>
      <c r="P341" s="279"/>
      <c r="Q341" s="279"/>
      <c r="R341" s="279"/>
      <c r="S341" s="279"/>
      <c r="T341" s="279"/>
    </row>
    <row r="342" spans="2:36" x14ac:dyDescent="0.25">
      <c r="B342" s="248" t="s">
        <v>1042</v>
      </c>
      <c r="C342" s="248"/>
      <c r="D342" s="248"/>
      <c r="F342" s="280" t="s">
        <v>1043</v>
      </c>
      <c r="G342" s="280"/>
      <c r="H342" s="280"/>
      <c r="I342" s="280"/>
      <c r="J342" s="280"/>
      <c r="K342" s="280"/>
      <c r="L342" s="280"/>
      <c r="M342" s="280"/>
      <c r="N342" s="280"/>
      <c r="O342" s="280"/>
      <c r="P342" s="280"/>
      <c r="Q342" s="280"/>
      <c r="R342" s="280"/>
      <c r="S342" s="280"/>
      <c r="V342" s="134">
        <v>168</v>
      </c>
      <c r="X342" s="288" t="s">
        <v>348</v>
      </c>
      <c r="Y342" s="288"/>
      <c r="Z342" s="288"/>
      <c r="AA342" s="288"/>
      <c r="AF342" s="282" t="s">
        <v>663</v>
      </c>
      <c r="AG342" s="282"/>
      <c r="AH342" s="282"/>
      <c r="AI342" s="282"/>
      <c r="AJ342" s="282"/>
    </row>
    <row r="343" spans="2:36" ht="11.25" customHeight="1" x14ac:dyDescent="0.25">
      <c r="F343" s="280"/>
      <c r="G343" s="280"/>
      <c r="H343" s="280"/>
      <c r="I343" s="280"/>
      <c r="J343" s="280"/>
      <c r="K343" s="280"/>
      <c r="L343" s="280"/>
      <c r="M343" s="280"/>
      <c r="N343" s="280"/>
      <c r="O343" s="280"/>
      <c r="P343" s="280"/>
      <c r="Q343" s="280"/>
      <c r="R343" s="280"/>
      <c r="S343" s="280"/>
      <c r="X343" s="288"/>
      <c r="Y343" s="288"/>
      <c r="Z343" s="288"/>
      <c r="AA343" s="288"/>
    </row>
    <row r="344" spans="2:36" ht="12" customHeight="1" x14ac:dyDescent="0.25">
      <c r="F344" s="280"/>
      <c r="G344" s="280"/>
      <c r="H344" s="280"/>
      <c r="I344" s="280"/>
      <c r="J344" s="280"/>
      <c r="K344" s="280"/>
      <c r="L344" s="280"/>
      <c r="M344" s="280"/>
      <c r="N344" s="280"/>
      <c r="O344" s="280"/>
      <c r="P344" s="280"/>
      <c r="Q344" s="280"/>
      <c r="R344" s="280"/>
      <c r="S344" s="280"/>
    </row>
    <row r="345" spans="2:36" x14ac:dyDescent="0.25">
      <c r="F345" s="250" t="s">
        <v>664</v>
      </c>
      <c r="G345" s="250"/>
      <c r="H345" s="250"/>
      <c r="I345" s="250"/>
      <c r="J345" s="250"/>
      <c r="L345" s="279" t="s">
        <v>665</v>
      </c>
      <c r="M345" s="279"/>
      <c r="N345" s="279"/>
      <c r="O345" s="279"/>
      <c r="P345" s="279"/>
      <c r="Q345" s="279"/>
      <c r="R345" s="279"/>
      <c r="S345" s="279"/>
      <c r="T345" s="279"/>
    </row>
    <row r="346" spans="2:36" x14ac:dyDescent="0.25">
      <c r="B346" s="248" t="s">
        <v>1044</v>
      </c>
      <c r="C346" s="248"/>
      <c r="D346" s="248"/>
      <c r="F346" s="280" t="s">
        <v>1045</v>
      </c>
      <c r="G346" s="280"/>
      <c r="H346" s="280"/>
      <c r="I346" s="280"/>
      <c r="J346" s="280"/>
      <c r="K346" s="280"/>
      <c r="L346" s="280"/>
      <c r="M346" s="280"/>
      <c r="N346" s="280"/>
      <c r="O346" s="280"/>
      <c r="P346" s="280"/>
      <c r="Q346" s="280"/>
      <c r="R346" s="280"/>
      <c r="S346" s="280"/>
      <c r="V346" s="134">
        <v>113</v>
      </c>
      <c r="X346" s="281" t="s">
        <v>316</v>
      </c>
      <c r="Y346" s="281"/>
      <c r="Z346" s="281"/>
      <c r="AA346" s="281"/>
      <c r="AF346" s="282" t="s">
        <v>662</v>
      </c>
      <c r="AG346" s="282"/>
      <c r="AH346" s="282"/>
      <c r="AI346" s="282"/>
      <c r="AJ346" s="282"/>
    </row>
    <row r="347" spans="2:36" ht="11.25" customHeight="1" x14ac:dyDescent="0.25">
      <c r="F347" s="280"/>
      <c r="G347" s="280"/>
      <c r="H347" s="280"/>
      <c r="I347" s="280"/>
      <c r="J347" s="280"/>
      <c r="K347" s="280"/>
      <c r="L347" s="280"/>
      <c r="M347" s="280"/>
      <c r="N347" s="280"/>
      <c r="O347" s="280"/>
      <c r="P347" s="280"/>
      <c r="Q347" s="280"/>
      <c r="R347" s="280"/>
      <c r="S347" s="280"/>
    </row>
    <row r="348" spans="2:36" x14ac:dyDescent="0.25">
      <c r="F348" s="250" t="s">
        <v>596</v>
      </c>
      <c r="G348" s="250"/>
      <c r="H348" s="250"/>
      <c r="I348" s="250"/>
      <c r="J348" s="250"/>
      <c r="L348" s="279" t="s">
        <v>597</v>
      </c>
      <c r="M348" s="279"/>
      <c r="N348" s="279"/>
      <c r="O348" s="279"/>
      <c r="P348" s="279"/>
      <c r="Q348" s="279"/>
      <c r="R348" s="279"/>
      <c r="S348" s="279"/>
      <c r="T348" s="279"/>
    </row>
    <row r="349" spans="2:36" x14ac:dyDescent="0.25">
      <c r="B349" s="248" t="s">
        <v>1046</v>
      </c>
      <c r="C349" s="248"/>
      <c r="D349" s="248"/>
      <c r="F349" s="280" t="s">
        <v>1047</v>
      </c>
      <c r="G349" s="280"/>
      <c r="H349" s="280"/>
      <c r="I349" s="280"/>
      <c r="J349" s="280"/>
      <c r="K349" s="280"/>
      <c r="L349" s="280"/>
      <c r="M349" s="280"/>
      <c r="N349" s="280"/>
      <c r="O349" s="280"/>
      <c r="P349" s="280"/>
      <c r="Q349" s="280"/>
      <c r="R349" s="280"/>
      <c r="S349" s="280"/>
      <c r="V349" s="134">
        <v>113</v>
      </c>
      <c r="X349" s="281" t="s">
        <v>316</v>
      </c>
      <c r="Y349" s="281"/>
      <c r="Z349" s="281"/>
      <c r="AA349" s="281"/>
      <c r="AF349" s="282" t="s">
        <v>756</v>
      </c>
      <c r="AG349" s="282"/>
      <c r="AH349" s="282"/>
      <c r="AI349" s="282"/>
      <c r="AJ349" s="282"/>
    </row>
    <row r="350" spans="2:36" ht="11.25" customHeight="1" x14ac:dyDescent="0.25">
      <c r="F350" s="280"/>
      <c r="G350" s="280"/>
      <c r="H350" s="280"/>
      <c r="I350" s="280"/>
      <c r="J350" s="280"/>
      <c r="K350" s="280"/>
      <c r="L350" s="280"/>
      <c r="M350" s="280"/>
      <c r="N350" s="280"/>
      <c r="O350" s="280"/>
      <c r="P350" s="280"/>
      <c r="Q350" s="280"/>
      <c r="R350" s="280"/>
      <c r="S350" s="280"/>
    </row>
    <row r="351" spans="2:36" ht="12" customHeight="1" x14ac:dyDescent="0.25">
      <c r="F351" s="280"/>
      <c r="G351" s="280"/>
      <c r="H351" s="280"/>
      <c r="I351" s="280"/>
      <c r="J351" s="280"/>
      <c r="K351" s="280"/>
      <c r="L351" s="280"/>
      <c r="M351" s="280"/>
      <c r="N351" s="280"/>
      <c r="O351" s="280"/>
      <c r="P351" s="280"/>
      <c r="Q351" s="280"/>
      <c r="R351" s="280"/>
      <c r="S351" s="280"/>
    </row>
    <row r="352" spans="2:36" x14ac:dyDescent="0.25">
      <c r="F352" s="250" t="s">
        <v>596</v>
      </c>
      <c r="G352" s="250"/>
      <c r="H352" s="250"/>
      <c r="I352" s="250"/>
      <c r="J352" s="250"/>
      <c r="L352" s="279" t="s">
        <v>597</v>
      </c>
      <c r="M352" s="279"/>
      <c r="N352" s="279"/>
      <c r="O352" s="279"/>
      <c r="P352" s="279"/>
      <c r="Q352" s="279"/>
      <c r="R352" s="279"/>
      <c r="S352" s="279"/>
      <c r="T352" s="279"/>
    </row>
    <row r="353" spans="2:37" ht="14.25" customHeight="1" x14ac:dyDescent="0.25">
      <c r="B353" s="286" t="s">
        <v>566</v>
      </c>
      <c r="C353" s="286"/>
      <c r="D353" s="286"/>
      <c r="J353" s="287" t="s">
        <v>613</v>
      </c>
      <c r="K353" s="287"/>
      <c r="L353" s="287"/>
      <c r="M353" s="287"/>
      <c r="N353" s="287"/>
      <c r="O353" s="287"/>
      <c r="P353" s="287"/>
      <c r="Q353" s="287"/>
      <c r="R353" s="287"/>
      <c r="S353" s="287"/>
      <c r="T353" s="287"/>
      <c r="U353" s="287"/>
      <c r="V353" s="287"/>
      <c r="W353" s="287"/>
      <c r="X353" s="287"/>
      <c r="Y353" s="287"/>
      <c r="Z353" s="287"/>
      <c r="AA353" s="287"/>
      <c r="AB353" s="287"/>
      <c r="AC353" s="287"/>
      <c r="AD353" s="287"/>
      <c r="AE353" s="287"/>
      <c r="AF353" s="287"/>
      <c r="AG353" s="287"/>
      <c r="AH353" s="287"/>
      <c r="AI353" s="287"/>
      <c r="AJ353" s="287"/>
      <c r="AK353" s="287"/>
    </row>
    <row r="354" spans="2:37" ht="6" customHeight="1" x14ac:dyDescent="0.25"/>
    <row r="355" spans="2:37" x14ac:dyDescent="0.25">
      <c r="C355" s="277" t="s">
        <v>614</v>
      </c>
      <c r="D355" s="277"/>
      <c r="E355" s="277"/>
      <c r="F355" s="277"/>
      <c r="G355" s="277"/>
      <c r="H355" s="277"/>
      <c r="J355" s="283" t="s">
        <v>651</v>
      </c>
      <c r="K355" s="283"/>
      <c r="L355" s="283"/>
      <c r="M355" s="283"/>
      <c r="N355" s="283"/>
      <c r="O355" s="283"/>
      <c r="P355" s="283"/>
      <c r="Q355" s="283"/>
      <c r="R355" s="283"/>
      <c r="S355" s="283"/>
      <c r="T355" s="283"/>
      <c r="U355" s="283"/>
      <c r="V355" s="283"/>
      <c r="W355" s="283"/>
      <c r="X355" s="283"/>
      <c r="Y355" s="283"/>
      <c r="Z355" s="283"/>
      <c r="AA355" s="283"/>
      <c r="AB355" s="283"/>
      <c r="AC355" s="283"/>
      <c r="AD355" s="283"/>
      <c r="AE355" s="283"/>
      <c r="AF355" s="283"/>
      <c r="AG355" s="283"/>
      <c r="AH355" s="283"/>
      <c r="AI355" s="283"/>
      <c r="AJ355" s="283"/>
      <c r="AK355" s="283"/>
    </row>
    <row r="356" spans="2:37" ht="6.75" customHeight="1" x14ac:dyDescent="0.25">
      <c r="B356" s="284" t="s">
        <v>615</v>
      </c>
      <c r="C356" s="284"/>
      <c r="D356" s="284"/>
      <c r="E356" s="284"/>
      <c r="AD356" s="284" t="s">
        <v>616</v>
      </c>
      <c r="AE356" s="284"/>
      <c r="AF356" s="284"/>
      <c r="AG356" s="284"/>
      <c r="AH356" s="284"/>
      <c r="AI356" s="284"/>
      <c r="AJ356" s="284"/>
    </row>
    <row r="357" spans="2:37" ht="6" customHeight="1" x14ac:dyDescent="0.25">
      <c r="B357" s="284"/>
      <c r="C357" s="284"/>
      <c r="D357" s="284"/>
      <c r="E357" s="284"/>
      <c r="H357" s="285" t="s">
        <v>617</v>
      </c>
      <c r="I357" s="285"/>
      <c r="J357" s="285"/>
      <c r="K357" s="285"/>
      <c r="L357" s="285"/>
      <c r="M357" s="285"/>
      <c r="N357" s="285"/>
      <c r="O357" s="285"/>
      <c r="P357" s="285"/>
      <c r="Q357" s="285"/>
      <c r="R357" s="285"/>
      <c r="U357" s="285" t="s">
        <v>618</v>
      </c>
      <c r="V357" s="285"/>
      <c r="W357" s="285"/>
      <c r="X357" s="285"/>
      <c r="Y357" s="285"/>
      <c r="Z357" s="285"/>
      <c r="AD357" s="284"/>
      <c r="AE357" s="284"/>
      <c r="AF357" s="284"/>
      <c r="AG357" s="284"/>
      <c r="AH357" s="284"/>
      <c r="AI357" s="284"/>
      <c r="AJ357" s="284"/>
    </row>
    <row r="358" spans="2:37" ht="7.5" customHeight="1" x14ac:dyDescent="0.25">
      <c r="B358" s="284"/>
      <c r="C358" s="284"/>
      <c r="D358" s="284"/>
      <c r="E358" s="284"/>
      <c r="H358" s="285"/>
      <c r="I358" s="285"/>
      <c r="J358" s="285"/>
      <c r="K358" s="285"/>
      <c r="L358" s="285"/>
      <c r="M358" s="285"/>
      <c r="N358" s="285"/>
      <c r="O358" s="285"/>
      <c r="P358" s="285"/>
      <c r="Q358" s="285"/>
      <c r="R358" s="285"/>
      <c r="U358" s="285"/>
      <c r="V358" s="285"/>
      <c r="W358" s="285"/>
      <c r="X358" s="285"/>
      <c r="Y358" s="285"/>
      <c r="Z358" s="285"/>
      <c r="AD358" s="284"/>
      <c r="AE358" s="284"/>
      <c r="AF358" s="284"/>
      <c r="AG358" s="284"/>
      <c r="AH358" s="284"/>
      <c r="AI358" s="284"/>
      <c r="AJ358" s="284"/>
    </row>
    <row r="359" spans="2:37" ht="6.75" customHeight="1" x14ac:dyDescent="0.25">
      <c r="B359" s="284"/>
      <c r="C359" s="284"/>
      <c r="D359" s="284"/>
      <c r="E359" s="284"/>
      <c r="AD359" s="284"/>
      <c r="AE359" s="284"/>
      <c r="AF359" s="284"/>
      <c r="AG359" s="284"/>
      <c r="AH359" s="284"/>
      <c r="AI359" s="284"/>
      <c r="AJ359" s="284"/>
    </row>
    <row r="360" spans="2:37" x14ac:dyDescent="0.25">
      <c r="B360" s="248" t="s">
        <v>1048</v>
      </c>
      <c r="C360" s="248"/>
      <c r="D360" s="248"/>
      <c r="F360" s="280" t="s">
        <v>1049</v>
      </c>
      <c r="G360" s="280"/>
      <c r="H360" s="280"/>
      <c r="I360" s="280"/>
      <c r="J360" s="280"/>
      <c r="K360" s="280"/>
      <c r="L360" s="280"/>
      <c r="M360" s="280"/>
      <c r="N360" s="280"/>
      <c r="O360" s="280"/>
      <c r="P360" s="280"/>
      <c r="Q360" s="280"/>
      <c r="R360" s="280"/>
      <c r="S360" s="280"/>
      <c r="V360" s="134">
        <v>113</v>
      </c>
      <c r="X360" s="281" t="s">
        <v>316</v>
      </c>
      <c r="Y360" s="281"/>
      <c r="Z360" s="281"/>
      <c r="AA360" s="281"/>
      <c r="AF360" s="282" t="s">
        <v>828</v>
      </c>
      <c r="AG360" s="282"/>
      <c r="AH360" s="282"/>
      <c r="AI360" s="282"/>
      <c r="AJ360" s="282"/>
    </row>
    <row r="361" spans="2:37" ht="11.25" customHeight="1" x14ac:dyDescent="0.25">
      <c r="F361" s="280"/>
      <c r="G361" s="280"/>
      <c r="H361" s="280"/>
      <c r="I361" s="280"/>
      <c r="J361" s="280"/>
      <c r="K361" s="280"/>
      <c r="L361" s="280"/>
      <c r="M361" s="280"/>
      <c r="N361" s="280"/>
      <c r="O361" s="280"/>
      <c r="P361" s="280"/>
      <c r="Q361" s="280"/>
      <c r="R361" s="280"/>
      <c r="S361" s="280"/>
    </row>
    <row r="362" spans="2:37" ht="12" customHeight="1" x14ac:dyDescent="0.25">
      <c r="F362" s="280"/>
      <c r="G362" s="280"/>
      <c r="H362" s="280"/>
      <c r="I362" s="280"/>
      <c r="J362" s="280"/>
      <c r="K362" s="280"/>
      <c r="L362" s="280"/>
      <c r="M362" s="280"/>
      <c r="N362" s="280"/>
      <c r="O362" s="280"/>
      <c r="P362" s="280"/>
      <c r="Q362" s="280"/>
      <c r="R362" s="280"/>
      <c r="S362" s="280"/>
    </row>
    <row r="363" spans="2:37" x14ac:dyDescent="0.25">
      <c r="F363" s="250" t="s">
        <v>596</v>
      </c>
      <c r="G363" s="250"/>
      <c r="H363" s="250"/>
      <c r="I363" s="250"/>
      <c r="J363" s="250"/>
      <c r="L363" s="279" t="s">
        <v>597</v>
      </c>
      <c r="M363" s="279"/>
      <c r="N363" s="279"/>
      <c r="O363" s="279"/>
      <c r="P363" s="279"/>
      <c r="Q363" s="279"/>
      <c r="R363" s="279"/>
      <c r="S363" s="279"/>
      <c r="T363" s="279"/>
    </row>
    <row r="364" spans="2:37" x14ac:dyDescent="0.25">
      <c r="B364" s="248" t="s">
        <v>1050</v>
      </c>
      <c r="C364" s="248"/>
      <c r="D364" s="248"/>
      <c r="F364" s="280" t="s">
        <v>1051</v>
      </c>
      <c r="G364" s="280"/>
      <c r="H364" s="280"/>
      <c r="I364" s="280"/>
      <c r="J364" s="280"/>
      <c r="K364" s="280"/>
      <c r="L364" s="280"/>
      <c r="M364" s="280"/>
      <c r="N364" s="280"/>
      <c r="O364" s="280"/>
      <c r="P364" s="280"/>
      <c r="Q364" s="280"/>
      <c r="R364" s="280"/>
      <c r="S364" s="280"/>
      <c r="V364" s="134">
        <v>199</v>
      </c>
      <c r="X364" s="281" t="s">
        <v>370</v>
      </c>
      <c r="Y364" s="281"/>
      <c r="Z364" s="281"/>
      <c r="AA364" s="281"/>
      <c r="AF364" s="282" t="s">
        <v>1052</v>
      </c>
      <c r="AG364" s="282"/>
      <c r="AH364" s="282"/>
      <c r="AI364" s="282"/>
      <c r="AJ364" s="282"/>
    </row>
    <row r="365" spans="2:37" ht="11.25" customHeight="1" x14ac:dyDescent="0.25">
      <c r="F365" s="280"/>
      <c r="G365" s="280"/>
      <c r="H365" s="280"/>
      <c r="I365" s="280"/>
      <c r="J365" s="280"/>
      <c r="K365" s="280"/>
      <c r="L365" s="280"/>
      <c r="M365" s="280"/>
      <c r="N365" s="280"/>
      <c r="O365" s="280"/>
      <c r="P365" s="280"/>
      <c r="Q365" s="280"/>
      <c r="R365" s="280"/>
      <c r="S365" s="280"/>
    </row>
    <row r="366" spans="2:37" x14ac:dyDescent="0.25">
      <c r="F366" s="250" t="s">
        <v>1053</v>
      </c>
      <c r="G366" s="250"/>
      <c r="H366" s="250"/>
      <c r="I366" s="250"/>
      <c r="J366" s="250"/>
      <c r="L366" s="279" t="s">
        <v>1054</v>
      </c>
      <c r="M366" s="279"/>
      <c r="N366" s="279"/>
      <c r="O366" s="279"/>
      <c r="P366" s="279"/>
      <c r="Q366" s="279"/>
      <c r="R366" s="279"/>
      <c r="S366" s="279"/>
      <c r="T366" s="279"/>
    </row>
    <row r="367" spans="2:37" x14ac:dyDescent="0.25">
      <c r="B367" s="248" t="s">
        <v>1055</v>
      </c>
      <c r="C367" s="248"/>
      <c r="D367" s="248"/>
      <c r="F367" s="280" t="s">
        <v>1056</v>
      </c>
      <c r="G367" s="280"/>
      <c r="H367" s="280"/>
      <c r="I367" s="280"/>
      <c r="J367" s="280"/>
      <c r="K367" s="280"/>
      <c r="L367" s="280"/>
      <c r="M367" s="280"/>
      <c r="N367" s="280"/>
      <c r="O367" s="280"/>
      <c r="P367" s="280"/>
      <c r="Q367" s="280"/>
      <c r="R367" s="280"/>
      <c r="S367" s="280"/>
      <c r="V367" s="134">
        <v>268</v>
      </c>
      <c r="X367" s="288" t="s">
        <v>396</v>
      </c>
      <c r="Y367" s="288"/>
      <c r="Z367" s="288"/>
      <c r="AA367" s="288"/>
      <c r="AF367" s="282" t="s">
        <v>1057</v>
      </c>
      <c r="AG367" s="282"/>
      <c r="AH367" s="282"/>
      <c r="AI367" s="282"/>
      <c r="AJ367" s="282"/>
    </row>
    <row r="368" spans="2:37" ht="11.25" customHeight="1" x14ac:dyDescent="0.25">
      <c r="F368" s="280"/>
      <c r="G368" s="280"/>
      <c r="H368" s="280"/>
      <c r="I368" s="280"/>
      <c r="J368" s="280"/>
      <c r="K368" s="280"/>
      <c r="L368" s="280"/>
      <c r="M368" s="280"/>
      <c r="N368" s="280"/>
      <c r="O368" s="280"/>
      <c r="P368" s="280"/>
      <c r="Q368" s="280"/>
      <c r="R368" s="280"/>
      <c r="S368" s="280"/>
      <c r="X368" s="288"/>
      <c r="Y368" s="288"/>
      <c r="Z368" s="288"/>
      <c r="AA368" s="288"/>
    </row>
    <row r="369" spans="2:36" ht="12" customHeight="1" x14ac:dyDescent="0.25">
      <c r="F369" s="280"/>
      <c r="G369" s="280"/>
      <c r="H369" s="280"/>
      <c r="I369" s="280"/>
      <c r="J369" s="280"/>
      <c r="K369" s="280"/>
      <c r="L369" s="280"/>
      <c r="M369" s="280"/>
      <c r="N369" s="280"/>
      <c r="O369" s="280"/>
      <c r="P369" s="280"/>
      <c r="Q369" s="280"/>
      <c r="R369" s="280"/>
      <c r="S369" s="280"/>
    </row>
    <row r="370" spans="2:36" x14ac:dyDescent="0.25">
      <c r="F370" s="250" t="s">
        <v>1058</v>
      </c>
      <c r="G370" s="250"/>
      <c r="H370" s="250"/>
      <c r="I370" s="250"/>
      <c r="J370" s="250"/>
      <c r="L370" s="279" t="s">
        <v>1059</v>
      </c>
      <c r="M370" s="279"/>
      <c r="N370" s="279"/>
      <c r="O370" s="279"/>
      <c r="P370" s="279"/>
      <c r="Q370" s="279"/>
      <c r="R370" s="279"/>
      <c r="S370" s="279"/>
      <c r="T370" s="279"/>
    </row>
    <row r="371" spans="2:36" x14ac:dyDescent="0.25">
      <c r="B371" s="248" t="s">
        <v>1060</v>
      </c>
      <c r="C371" s="248"/>
      <c r="D371" s="248"/>
      <c r="F371" s="280" t="s">
        <v>1061</v>
      </c>
      <c r="G371" s="280"/>
      <c r="H371" s="280"/>
      <c r="I371" s="280"/>
      <c r="J371" s="280"/>
      <c r="K371" s="280"/>
      <c r="L371" s="280"/>
      <c r="M371" s="280"/>
      <c r="N371" s="280"/>
      <c r="O371" s="280"/>
      <c r="P371" s="280"/>
      <c r="Q371" s="280"/>
      <c r="R371" s="280"/>
      <c r="S371" s="280"/>
      <c r="V371" s="134">
        <v>267</v>
      </c>
      <c r="X371" s="281" t="s">
        <v>394</v>
      </c>
      <c r="Y371" s="281"/>
      <c r="Z371" s="281"/>
      <c r="AA371" s="281"/>
      <c r="AF371" s="282" t="s">
        <v>1062</v>
      </c>
      <c r="AG371" s="282"/>
      <c r="AH371" s="282"/>
      <c r="AI371" s="282"/>
      <c r="AJ371" s="282"/>
    </row>
    <row r="372" spans="2:36" ht="11.25" customHeight="1" x14ac:dyDescent="0.25">
      <c r="F372" s="280"/>
      <c r="G372" s="280"/>
      <c r="H372" s="280"/>
      <c r="I372" s="280"/>
      <c r="J372" s="280"/>
      <c r="K372" s="280"/>
      <c r="L372" s="280"/>
      <c r="M372" s="280"/>
      <c r="N372" s="280"/>
      <c r="O372" s="280"/>
      <c r="P372" s="280"/>
      <c r="Q372" s="280"/>
      <c r="R372" s="280"/>
      <c r="S372" s="280"/>
    </row>
    <row r="373" spans="2:36" x14ac:dyDescent="0.25">
      <c r="F373" s="250" t="s">
        <v>1063</v>
      </c>
      <c r="G373" s="250"/>
      <c r="H373" s="250"/>
      <c r="I373" s="250"/>
      <c r="J373" s="250"/>
      <c r="L373" s="279" t="s">
        <v>1064</v>
      </c>
      <c r="M373" s="279"/>
      <c r="N373" s="279"/>
      <c r="O373" s="279"/>
      <c r="P373" s="279"/>
      <c r="Q373" s="279"/>
      <c r="R373" s="279"/>
      <c r="S373" s="279"/>
      <c r="T373" s="279"/>
    </row>
    <row r="374" spans="2:36" x14ac:dyDescent="0.25">
      <c r="B374" s="248" t="s">
        <v>1065</v>
      </c>
      <c r="C374" s="248"/>
      <c r="D374" s="248"/>
      <c r="F374" s="280" t="s">
        <v>1066</v>
      </c>
      <c r="G374" s="280"/>
      <c r="H374" s="280"/>
      <c r="I374" s="280"/>
      <c r="J374" s="280"/>
      <c r="K374" s="280"/>
      <c r="L374" s="280"/>
      <c r="M374" s="280"/>
      <c r="N374" s="280"/>
      <c r="O374" s="280"/>
      <c r="P374" s="280"/>
      <c r="Q374" s="280"/>
      <c r="R374" s="280"/>
      <c r="S374" s="280"/>
      <c r="V374" s="134">
        <v>113</v>
      </c>
      <c r="X374" s="281" t="s">
        <v>316</v>
      </c>
      <c r="Y374" s="281"/>
      <c r="Z374" s="281"/>
      <c r="AA374" s="281"/>
      <c r="AF374" s="282" t="s">
        <v>827</v>
      </c>
      <c r="AG374" s="282"/>
      <c r="AH374" s="282"/>
      <c r="AI374" s="282"/>
      <c r="AJ374" s="282"/>
    </row>
    <row r="375" spans="2:36" ht="11.25" customHeight="1" x14ac:dyDescent="0.25">
      <c r="F375" s="280"/>
      <c r="G375" s="280"/>
      <c r="H375" s="280"/>
      <c r="I375" s="280"/>
      <c r="J375" s="280"/>
      <c r="K375" s="280"/>
      <c r="L375" s="280"/>
      <c r="M375" s="280"/>
      <c r="N375" s="280"/>
      <c r="O375" s="280"/>
      <c r="P375" s="280"/>
      <c r="Q375" s="280"/>
      <c r="R375" s="280"/>
      <c r="S375" s="280"/>
    </row>
    <row r="376" spans="2:36" ht="12" customHeight="1" x14ac:dyDescent="0.25">
      <c r="F376" s="280"/>
      <c r="G376" s="280"/>
      <c r="H376" s="280"/>
      <c r="I376" s="280"/>
      <c r="J376" s="280"/>
      <c r="K376" s="280"/>
      <c r="L376" s="280"/>
      <c r="M376" s="280"/>
      <c r="N376" s="280"/>
      <c r="O376" s="280"/>
      <c r="P376" s="280"/>
      <c r="Q376" s="280"/>
      <c r="R376" s="280"/>
      <c r="S376" s="280"/>
    </row>
    <row r="377" spans="2:36" x14ac:dyDescent="0.25">
      <c r="F377" s="250" t="s">
        <v>1067</v>
      </c>
      <c r="G377" s="250"/>
      <c r="H377" s="250"/>
      <c r="I377" s="250"/>
      <c r="J377" s="250"/>
      <c r="L377" s="279" t="s">
        <v>1068</v>
      </c>
      <c r="M377" s="279"/>
      <c r="N377" s="279"/>
      <c r="O377" s="279"/>
      <c r="P377" s="279"/>
      <c r="Q377" s="279"/>
      <c r="R377" s="279"/>
      <c r="S377" s="279"/>
      <c r="T377" s="279"/>
    </row>
    <row r="378" spans="2:36" x14ac:dyDescent="0.25">
      <c r="B378" s="248" t="s">
        <v>1069</v>
      </c>
      <c r="C378" s="248"/>
      <c r="D378" s="248"/>
      <c r="F378" s="280" t="s">
        <v>1070</v>
      </c>
      <c r="G378" s="280"/>
      <c r="H378" s="280"/>
      <c r="I378" s="280"/>
      <c r="J378" s="280"/>
      <c r="K378" s="280"/>
      <c r="L378" s="280"/>
      <c r="M378" s="280"/>
      <c r="N378" s="280"/>
      <c r="O378" s="280"/>
      <c r="P378" s="280"/>
      <c r="Q378" s="280"/>
      <c r="R378" s="280"/>
      <c r="S378" s="280"/>
      <c r="V378" s="134">
        <v>199</v>
      </c>
      <c r="X378" s="281" t="s">
        <v>370</v>
      </c>
      <c r="Y378" s="281"/>
      <c r="Z378" s="281"/>
      <c r="AA378" s="281"/>
      <c r="AF378" s="282" t="s">
        <v>1071</v>
      </c>
      <c r="AG378" s="282"/>
      <c r="AH378" s="282"/>
      <c r="AI378" s="282"/>
      <c r="AJ378" s="282"/>
    </row>
    <row r="379" spans="2:36" ht="11.25" customHeight="1" x14ac:dyDescent="0.25">
      <c r="F379" s="280"/>
      <c r="G379" s="280"/>
      <c r="H379" s="280"/>
      <c r="I379" s="280"/>
      <c r="J379" s="280"/>
      <c r="K379" s="280"/>
      <c r="L379" s="280"/>
      <c r="M379" s="280"/>
      <c r="N379" s="280"/>
      <c r="O379" s="280"/>
      <c r="P379" s="280"/>
      <c r="Q379" s="280"/>
      <c r="R379" s="280"/>
      <c r="S379" s="280"/>
    </row>
    <row r="380" spans="2:36" x14ac:dyDescent="0.25">
      <c r="F380" s="250" t="s">
        <v>1072</v>
      </c>
      <c r="G380" s="250"/>
      <c r="H380" s="250"/>
      <c r="I380" s="250"/>
      <c r="J380" s="250"/>
      <c r="L380" s="279" t="s">
        <v>1073</v>
      </c>
      <c r="M380" s="279"/>
      <c r="N380" s="279"/>
      <c r="O380" s="279"/>
      <c r="P380" s="279"/>
      <c r="Q380" s="279"/>
      <c r="R380" s="279"/>
      <c r="S380" s="279"/>
      <c r="T380" s="279"/>
    </row>
    <row r="381" spans="2:36" ht="11.25" customHeight="1" x14ac:dyDescent="0.25"/>
    <row r="382" spans="2:36" ht="6.75" customHeight="1" x14ac:dyDescent="0.25">
      <c r="B382" s="284" t="s">
        <v>625</v>
      </c>
      <c r="C382" s="284"/>
      <c r="D382" s="284"/>
      <c r="E382" s="284"/>
      <c r="AD382" s="284" t="s">
        <v>616</v>
      </c>
      <c r="AE382" s="284"/>
      <c r="AF382" s="284"/>
      <c r="AG382" s="284"/>
      <c r="AH382" s="284"/>
      <c r="AI382" s="284"/>
      <c r="AJ382" s="284"/>
    </row>
    <row r="383" spans="2:36" ht="6" customHeight="1" x14ac:dyDescent="0.25">
      <c r="B383" s="284"/>
      <c r="C383" s="284"/>
      <c r="D383" s="284"/>
      <c r="E383" s="284"/>
      <c r="H383" s="285" t="s">
        <v>617</v>
      </c>
      <c r="I383" s="285"/>
      <c r="J383" s="285"/>
      <c r="K383" s="285"/>
      <c r="L383" s="285"/>
      <c r="M383" s="285"/>
      <c r="N383" s="285"/>
      <c r="O383" s="285"/>
      <c r="P383" s="285"/>
      <c r="Q383" s="285"/>
      <c r="R383" s="285"/>
      <c r="U383" s="285" t="s">
        <v>618</v>
      </c>
      <c r="V383" s="285"/>
      <c r="W383" s="285"/>
      <c r="X383" s="285"/>
      <c r="Y383" s="285"/>
      <c r="Z383" s="285"/>
      <c r="AD383" s="284"/>
      <c r="AE383" s="284"/>
      <c r="AF383" s="284"/>
      <c r="AG383" s="284"/>
      <c r="AH383" s="284"/>
      <c r="AI383" s="284"/>
      <c r="AJ383" s="284"/>
    </row>
    <row r="384" spans="2:36" ht="7.5" customHeight="1" x14ac:dyDescent="0.25">
      <c r="B384" s="284"/>
      <c r="C384" s="284"/>
      <c r="D384" s="284"/>
      <c r="E384" s="284"/>
      <c r="H384" s="285"/>
      <c r="I384" s="285"/>
      <c r="J384" s="285"/>
      <c r="K384" s="285"/>
      <c r="L384" s="285"/>
      <c r="M384" s="285"/>
      <c r="N384" s="285"/>
      <c r="O384" s="285"/>
      <c r="P384" s="285"/>
      <c r="Q384" s="285"/>
      <c r="R384" s="285"/>
      <c r="U384" s="285"/>
      <c r="V384" s="285"/>
      <c r="W384" s="285"/>
      <c r="X384" s="285"/>
      <c r="Y384" s="285"/>
      <c r="Z384" s="285"/>
      <c r="AD384" s="284"/>
      <c r="AE384" s="284"/>
      <c r="AF384" s="284"/>
      <c r="AG384" s="284"/>
      <c r="AH384" s="284"/>
      <c r="AI384" s="284"/>
      <c r="AJ384" s="284"/>
    </row>
    <row r="385" spans="2:37" ht="6.75" customHeight="1" x14ac:dyDescent="0.25">
      <c r="B385" s="284"/>
      <c r="C385" s="284"/>
      <c r="D385" s="284"/>
      <c r="E385" s="284"/>
      <c r="AD385" s="284"/>
      <c r="AE385" s="284"/>
      <c r="AF385" s="284"/>
      <c r="AG385" s="284"/>
      <c r="AH385" s="284"/>
      <c r="AI385" s="284"/>
      <c r="AJ385" s="284"/>
    </row>
    <row r="386" spans="2:37" x14ac:dyDescent="0.25">
      <c r="F386" s="280" t="s">
        <v>1074</v>
      </c>
      <c r="G386" s="280"/>
      <c r="H386" s="280"/>
      <c r="I386" s="280"/>
      <c r="J386" s="280"/>
      <c r="K386" s="280"/>
      <c r="L386" s="280"/>
      <c r="M386" s="280"/>
      <c r="N386" s="280"/>
      <c r="O386" s="280"/>
      <c r="P386" s="280"/>
      <c r="Q386" s="280"/>
      <c r="R386" s="280"/>
      <c r="S386" s="280"/>
      <c r="V386" s="134">
        <v>113</v>
      </c>
      <c r="X386" s="281" t="s">
        <v>316</v>
      </c>
      <c r="Y386" s="281"/>
      <c r="Z386" s="281"/>
      <c r="AA386" s="281"/>
      <c r="AF386" s="282" t="s">
        <v>671</v>
      </c>
      <c r="AG386" s="282"/>
      <c r="AH386" s="282"/>
      <c r="AI386" s="282"/>
      <c r="AJ386" s="282"/>
    </row>
    <row r="387" spans="2:37" ht="11.25" customHeight="1" x14ac:dyDescent="0.25">
      <c r="F387" s="280"/>
      <c r="G387" s="280"/>
      <c r="H387" s="280"/>
      <c r="I387" s="280"/>
      <c r="J387" s="280"/>
      <c r="K387" s="280"/>
      <c r="L387" s="280"/>
      <c r="M387" s="280"/>
      <c r="N387" s="280"/>
      <c r="O387" s="280"/>
      <c r="P387" s="280"/>
      <c r="Q387" s="280"/>
      <c r="R387" s="280"/>
      <c r="S387" s="280"/>
    </row>
    <row r="388" spans="2:37" ht="12" customHeight="1" x14ac:dyDescent="0.25">
      <c r="F388" s="280"/>
      <c r="G388" s="280"/>
      <c r="H388" s="280"/>
      <c r="I388" s="280"/>
      <c r="J388" s="280"/>
      <c r="K388" s="280"/>
      <c r="L388" s="280"/>
      <c r="M388" s="280"/>
      <c r="N388" s="280"/>
      <c r="O388" s="280"/>
      <c r="P388" s="280"/>
      <c r="Q388" s="280"/>
      <c r="R388" s="280"/>
      <c r="S388" s="280"/>
    </row>
    <row r="389" spans="2:37" ht="12" customHeight="1" x14ac:dyDescent="0.25">
      <c r="F389" s="280"/>
      <c r="G389" s="280"/>
      <c r="H389" s="280"/>
      <c r="I389" s="280"/>
      <c r="J389" s="280"/>
      <c r="K389" s="280"/>
      <c r="L389" s="280"/>
      <c r="M389" s="280"/>
      <c r="N389" s="280"/>
      <c r="O389" s="280"/>
      <c r="P389" s="280"/>
      <c r="Q389" s="280"/>
      <c r="R389" s="280"/>
      <c r="S389" s="280"/>
    </row>
    <row r="390" spans="2:37" x14ac:dyDescent="0.25">
      <c r="F390" s="250" t="s">
        <v>596</v>
      </c>
      <c r="G390" s="250"/>
      <c r="H390" s="250"/>
      <c r="I390" s="250"/>
      <c r="J390" s="250"/>
      <c r="L390" s="279" t="s">
        <v>597</v>
      </c>
      <c r="M390" s="279"/>
      <c r="N390" s="279"/>
      <c r="O390" s="279"/>
      <c r="P390" s="279"/>
      <c r="Q390" s="279"/>
      <c r="R390" s="279"/>
      <c r="S390" s="279"/>
      <c r="T390" s="279"/>
    </row>
    <row r="391" spans="2:37" x14ac:dyDescent="0.25">
      <c r="F391" s="280" t="s">
        <v>1075</v>
      </c>
      <c r="G391" s="280"/>
      <c r="H391" s="280"/>
      <c r="I391" s="280"/>
      <c r="J391" s="280"/>
      <c r="K391" s="280"/>
      <c r="L391" s="280"/>
      <c r="M391" s="280"/>
      <c r="N391" s="280"/>
      <c r="O391" s="280"/>
      <c r="P391" s="280"/>
      <c r="Q391" s="280"/>
      <c r="R391" s="280"/>
      <c r="S391" s="280"/>
      <c r="V391" s="134">
        <v>113</v>
      </c>
      <c r="X391" s="281" t="s">
        <v>316</v>
      </c>
      <c r="Y391" s="281"/>
      <c r="Z391" s="281"/>
      <c r="AA391" s="281"/>
      <c r="AF391" s="282" t="s">
        <v>809</v>
      </c>
      <c r="AG391" s="282"/>
      <c r="AH391" s="282"/>
      <c r="AI391" s="282"/>
      <c r="AJ391" s="282"/>
    </row>
    <row r="392" spans="2:37" ht="11.25" customHeight="1" x14ac:dyDescent="0.25">
      <c r="F392" s="280"/>
      <c r="G392" s="280"/>
      <c r="H392" s="280"/>
      <c r="I392" s="280"/>
      <c r="J392" s="280"/>
      <c r="K392" s="280"/>
      <c r="L392" s="280"/>
      <c r="M392" s="280"/>
      <c r="N392" s="280"/>
      <c r="O392" s="280"/>
      <c r="P392" s="280"/>
      <c r="Q392" s="280"/>
      <c r="R392" s="280"/>
      <c r="S392" s="280"/>
    </row>
    <row r="393" spans="2:37" ht="12" customHeight="1" x14ac:dyDescent="0.25">
      <c r="F393" s="280"/>
      <c r="G393" s="280"/>
      <c r="H393" s="280"/>
      <c r="I393" s="280"/>
      <c r="J393" s="280"/>
      <c r="K393" s="280"/>
      <c r="L393" s="280"/>
      <c r="M393" s="280"/>
      <c r="N393" s="280"/>
      <c r="O393" s="280"/>
      <c r="P393" s="280"/>
      <c r="Q393" s="280"/>
      <c r="R393" s="280"/>
      <c r="S393" s="280"/>
    </row>
    <row r="394" spans="2:37" ht="12" customHeight="1" x14ac:dyDescent="0.25">
      <c r="F394" s="280"/>
      <c r="G394" s="280"/>
      <c r="H394" s="280"/>
      <c r="I394" s="280"/>
      <c r="J394" s="280"/>
      <c r="K394" s="280"/>
      <c r="L394" s="280"/>
      <c r="M394" s="280"/>
      <c r="N394" s="280"/>
      <c r="O394" s="280"/>
      <c r="P394" s="280"/>
      <c r="Q394" s="280"/>
      <c r="R394" s="280"/>
      <c r="S394" s="280"/>
    </row>
    <row r="395" spans="2:37" x14ac:dyDescent="0.25">
      <c r="F395" s="250" t="s">
        <v>810</v>
      </c>
      <c r="G395" s="250"/>
      <c r="H395" s="250"/>
      <c r="I395" s="250"/>
      <c r="J395" s="250"/>
      <c r="L395" s="279" t="s">
        <v>811</v>
      </c>
      <c r="M395" s="279"/>
      <c r="N395" s="279"/>
      <c r="O395" s="279"/>
      <c r="P395" s="279"/>
      <c r="Q395" s="279"/>
      <c r="R395" s="279"/>
      <c r="S395" s="279"/>
      <c r="T395" s="279"/>
    </row>
    <row r="396" spans="2:37" ht="14.25" customHeight="1" x14ac:dyDescent="0.25">
      <c r="B396" s="286" t="s">
        <v>566</v>
      </c>
      <c r="C396" s="286"/>
      <c r="D396" s="286"/>
      <c r="J396" s="287" t="s">
        <v>613</v>
      </c>
      <c r="K396" s="287"/>
      <c r="L396" s="287"/>
      <c r="M396" s="287"/>
      <c r="N396" s="287"/>
      <c r="O396" s="287"/>
      <c r="P396" s="287"/>
      <c r="Q396" s="287"/>
      <c r="R396" s="287"/>
      <c r="S396" s="287"/>
      <c r="T396" s="287"/>
      <c r="U396" s="287"/>
      <c r="V396" s="287"/>
      <c r="W396" s="287"/>
      <c r="X396" s="287"/>
      <c r="Y396" s="287"/>
      <c r="Z396" s="287"/>
      <c r="AA396" s="287"/>
      <c r="AB396" s="287"/>
      <c r="AC396" s="287"/>
      <c r="AD396" s="287"/>
      <c r="AE396" s="287"/>
      <c r="AF396" s="287"/>
      <c r="AG396" s="287"/>
      <c r="AH396" s="287"/>
      <c r="AI396" s="287"/>
      <c r="AJ396" s="287"/>
      <c r="AK396" s="287"/>
    </row>
    <row r="397" spans="2:37" ht="6" customHeight="1" x14ac:dyDescent="0.25"/>
    <row r="398" spans="2:37" x14ac:dyDescent="0.25">
      <c r="C398" s="277" t="s">
        <v>614</v>
      </c>
      <c r="D398" s="277"/>
      <c r="E398" s="277"/>
      <c r="F398" s="277"/>
      <c r="G398" s="277"/>
      <c r="H398" s="277"/>
      <c r="J398" s="283" t="s">
        <v>651</v>
      </c>
      <c r="K398" s="283"/>
      <c r="L398" s="283"/>
      <c r="M398" s="283"/>
      <c r="N398" s="283"/>
      <c r="O398" s="283"/>
      <c r="P398" s="283"/>
      <c r="Q398" s="283"/>
      <c r="R398" s="283"/>
      <c r="S398" s="283"/>
      <c r="T398" s="283"/>
      <c r="U398" s="283"/>
      <c r="V398" s="283"/>
      <c r="W398" s="283"/>
      <c r="X398" s="283"/>
      <c r="Y398" s="283"/>
      <c r="Z398" s="283"/>
      <c r="AA398" s="283"/>
      <c r="AB398" s="283"/>
      <c r="AC398" s="283"/>
      <c r="AD398" s="283"/>
      <c r="AE398" s="283"/>
      <c r="AF398" s="283"/>
      <c r="AG398" s="283"/>
      <c r="AH398" s="283"/>
      <c r="AI398" s="283"/>
      <c r="AJ398" s="283"/>
      <c r="AK398" s="283"/>
    </row>
    <row r="399" spans="2:37" ht="6.75" customHeight="1" x14ac:dyDescent="0.25">
      <c r="B399" s="284" t="s">
        <v>625</v>
      </c>
      <c r="C399" s="284"/>
      <c r="D399" s="284"/>
      <c r="E399" s="284"/>
      <c r="AD399" s="284" t="s">
        <v>616</v>
      </c>
      <c r="AE399" s="284"/>
      <c r="AF399" s="284"/>
      <c r="AG399" s="284"/>
      <c r="AH399" s="284"/>
      <c r="AI399" s="284"/>
      <c r="AJ399" s="284"/>
    </row>
    <row r="400" spans="2:37" ht="6" customHeight="1" x14ac:dyDescent="0.25">
      <c r="B400" s="284"/>
      <c r="C400" s="284"/>
      <c r="D400" s="284"/>
      <c r="E400" s="284"/>
      <c r="H400" s="285" t="s">
        <v>617</v>
      </c>
      <c r="I400" s="285"/>
      <c r="J400" s="285"/>
      <c r="K400" s="285"/>
      <c r="L400" s="285"/>
      <c r="M400" s="285"/>
      <c r="N400" s="285"/>
      <c r="O400" s="285"/>
      <c r="P400" s="285"/>
      <c r="Q400" s="285"/>
      <c r="R400" s="285"/>
      <c r="U400" s="285" t="s">
        <v>618</v>
      </c>
      <c r="V400" s="285"/>
      <c r="W400" s="285"/>
      <c r="X400" s="285"/>
      <c r="Y400" s="285"/>
      <c r="Z400" s="285"/>
      <c r="AD400" s="284"/>
      <c r="AE400" s="284"/>
      <c r="AF400" s="284"/>
      <c r="AG400" s="284"/>
      <c r="AH400" s="284"/>
      <c r="AI400" s="284"/>
      <c r="AJ400" s="284"/>
    </row>
    <row r="401" spans="2:36" ht="7.5" customHeight="1" x14ac:dyDescent="0.25">
      <c r="B401" s="284"/>
      <c r="C401" s="284"/>
      <c r="D401" s="284"/>
      <c r="E401" s="284"/>
      <c r="H401" s="285"/>
      <c r="I401" s="285"/>
      <c r="J401" s="285"/>
      <c r="K401" s="285"/>
      <c r="L401" s="285"/>
      <c r="M401" s="285"/>
      <c r="N401" s="285"/>
      <c r="O401" s="285"/>
      <c r="P401" s="285"/>
      <c r="Q401" s="285"/>
      <c r="R401" s="285"/>
      <c r="U401" s="285"/>
      <c r="V401" s="285"/>
      <c r="W401" s="285"/>
      <c r="X401" s="285"/>
      <c r="Y401" s="285"/>
      <c r="Z401" s="285"/>
      <c r="AD401" s="284"/>
      <c r="AE401" s="284"/>
      <c r="AF401" s="284"/>
      <c r="AG401" s="284"/>
      <c r="AH401" s="284"/>
      <c r="AI401" s="284"/>
      <c r="AJ401" s="284"/>
    </row>
    <row r="402" spans="2:36" ht="6.75" customHeight="1" x14ac:dyDescent="0.25">
      <c r="B402" s="284"/>
      <c r="C402" s="284"/>
      <c r="D402" s="284"/>
      <c r="E402" s="284"/>
      <c r="AD402" s="284"/>
      <c r="AE402" s="284"/>
      <c r="AF402" s="284"/>
      <c r="AG402" s="284"/>
      <c r="AH402" s="284"/>
      <c r="AI402" s="284"/>
      <c r="AJ402" s="284"/>
    </row>
    <row r="403" spans="2:36" x14ac:dyDescent="0.25">
      <c r="F403" s="280" t="s">
        <v>1076</v>
      </c>
      <c r="G403" s="280"/>
      <c r="H403" s="280"/>
      <c r="I403" s="280"/>
      <c r="J403" s="280"/>
      <c r="K403" s="280"/>
      <c r="L403" s="280"/>
      <c r="M403" s="280"/>
      <c r="N403" s="280"/>
      <c r="O403" s="280"/>
      <c r="P403" s="280"/>
      <c r="Q403" s="280"/>
      <c r="R403" s="280"/>
      <c r="S403" s="280"/>
      <c r="V403" s="134">
        <v>113</v>
      </c>
      <c r="X403" s="281" t="s">
        <v>316</v>
      </c>
      <c r="Y403" s="281"/>
      <c r="Z403" s="281"/>
      <c r="AA403" s="281"/>
      <c r="AF403" s="282" t="s">
        <v>784</v>
      </c>
      <c r="AG403" s="282"/>
      <c r="AH403" s="282"/>
      <c r="AI403" s="282"/>
      <c r="AJ403" s="282"/>
    </row>
    <row r="404" spans="2:36" ht="11.25" customHeight="1" x14ac:dyDescent="0.25">
      <c r="F404" s="280"/>
      <c r="G404" s="280"/>
      <c r="H404" s="280"/>
      <c r="I404" s="280"/>
      <c r="J404" s="280"/>
      <c r="K404" s="280"/>
      <c r="L404" s="280"/>
      <c r="M404" s="280"/>
      <c r="N404" s="280"/>
      <c r="O404" s="280"/>
      <c r="P404" s="280"/>
      <c r="Q404" s="280"/>
      <c r="R404" s="280"/>
      <c r="S404" s="280"/>
    </row>
    <row r="405" spans="2:36" ht="12" customHeight="1" x14ac:dyDescent="0.25">
      <c r="F405" s="280"/>
      <c r="G405" s="280"/>
      <c r="H405" s="280"/>
      <c r="I405" s="280"/>
      <c r="J405" s="280"/>
      <c r="K405" s="280"/>
      <c r="L405" s="280"/>
      <c r="M405" s="280"/>
      <c r="N405" s="280"/>
      <c r="O405" s="280"/>
      <c r="P405" s="280"/>
      <c r="Q405" s="280"/>
      <c r="R405" s="280"/>
      <c r="S405" s="280"/>
    </row>
    <row r="406" spans="2:36" ht="12" customHeight="1" x14ac:dyDescent="0.25">
      <c r="F406" s="280"/>
      <c r="G406" s="280"/>
      <c r="H406" s="280"/>
      <c r="I406" s="280"/>
      <c r="J406" s="280"/>
      <c r="K406" s="280"/>
      <c r="L406" s="280"/>
      <c r="M406" s="280"/>
      <c r="N406" s="280"/>
      <c r="O406" s="280"/>
      <c r="P406" s="280"/>
      <c r="Q406" s="280"/>
      <c r="R406" s="280"/>
      <c r="S406" s="280"/>
    </row>
    <row r="407" spans="2:36" x14ac:dyDescent="0.25">
      <c r="F407" s="250" t="s">
        <v>754</v>
      </c>
      <c r="G407" s="250"/>
      <c r="H407" s="250"/>
      <c r="I407" s="250"/>
      <c r="J407" s="250"/>
      <c r="L407" s="279" t="s">
        <v>755</v>
      </c>
      <c r="M407" s="279"/>
      <c r="N407" s="279"/>
      <c r="O407" s="279"/>
      <c r="P407" s="279"/>
      <c r="Q407" s="279"/>
      <c r="R407" s="279"/>
      <c r="S407" s="279"/>
      <c r="T407" s="279"/>
    </row>
    <row r="408" spans="2:36" x14ac:dyDescent="0.25">
      <c r="F408" s="280" t="s">
        <v>1077</v>
      </c>
      <c r="G408" s="280"/>
      <c r="H408" s="280"/>
      <c r="I408" s="280"/>
      <c r="J408" s="280"/>
      <c r="K408" s="280"/>
      <c r="L408" s="280"/>
      <c r="M408" s="280"/>
      <c r="N408" s="280"/>
      <c r="O408" s="280"/>
      <c r="P408" s="280"/>
      <c r="Q408" s="280"/>
      <c r="R408" s="280"/>
      <c r="S408" s="280"/>
      <c r="V408" s="134">
        <v>113</v>
      </c>
      <c r="X408" s="281" t="s">
        <v>316</v>
      </c>
      <c r="Y408" s="281"/>
      <c r="Z408" s="281"/>
      <c r="AA408" s="281"/>
      <c r="AF408" s="282" t="s">
        <v>757</v>
      </c>
      <c r="AG408" s="282"/>
      <c r="AH408" s="282"/>
      <c r="AI408" s="282"/>
      <c r="AJ408" s="282"/>
    </row>
    <row r="409" spans="2:36" ht="11.25" customHeight="1" x14ac:dyDescent="0.25">
      <c r="F409" s="280"/>
      <c r="G409" s="280"/>
      <c r="H409" s="280"/>
      <c r="I409" s="280"/>
      <c r="J409" s="280"/>
      <c r="K409" s="280"/>
      <c r="L409" s="280"/>
      <c r="M409" s="280"/>
      <c r="N409" s="280"/>
      <c r="O409" s="280"/>
      <c r="P409" s="280"/>
      <c r="Q409" s="280"/>
      <c r="R409" s="280"/>
      <c r="S409" s="280"/>
    </row>
    <row r="410" spans="2:36" x14ac:dyDescent="0.25">
      <c r="F410" s="250" t="s">
        <v>596</v>
      </c>
      <c r="G410" s="250"/>
      <c r="H410" s="250"/>
      <c r="I410" s="250"/>
      <c r="J410" s="250"/>
      <c r="L410" s="279" t="s">
        <v>597</v>
      </c>
      <c r="M410" s="279"/>
      <c r="N410" s="279"/>
      <c r="O410" s="279"/>
      <c r="P410" s="279"/>
      <c r="Q410" s="279"/>
      <c r="R410" s="279"/>
      <c r="S410" s="279"/>
      <c r="T410" s="279"/>
    </row>
    <row r="411" spans="2:36" x14ac:dyDescent="0.25">
      <c r="F411" s="280" t="s">
        <v>1078</v>
      </c>
      <c r="G411" s="280"/>
      <c r="H411" s="280"/>
      <c r="I411" s="280"/>
      <c r="J411" s="280"/>
      <c r="K411" s="280"/>
      <c r="L411" s="280"/>
      <c r="M411" s="280"/>
      <c r="N411" s="280"/>
      <c r="O411" s="280"/>
      <c r="P411" s="280"/>
      <c r="Q411" s="280"/>
      <c r="R411" s="280"/>
      <c r="S411" s="280"/>
      <c r="V411" s="134">
        <v>113</v>
      </c>
      <c r="X411" s="281" t="s">
        <v>316</v>
      </c>
      <c r="Y411" s="281"/>
      <c r="Z411" s="281"/>
      <c r="AA411" s="281"/>
      <c r="AF411" s="282" t="s">
        <v>694</v>
      </c>
      <c r="AG411" s="282"/>
      <c r="AH411" s="282"/>
      <c r="AI411" s="282"/>
      <c r="AJ411" s="282"/>
    </row>
    <row r="412" spans="2:36" ht="11.25" customHeight="1" x14ac:dyDescent="0.25">
      <c r="F412" s="280"/>
      <c r="G412" s="280"/>
      <c r="H412" s="280"/>
      <c r="I412" s="280"/>
      <c r="J412" s="280"/>
      <c r="K412" s="280"/>
      <c r="L412" s="280"/>
      <c r="M412" s="280"/>
      <c r="N412" s="280"/>
      <c r="O412" s="280"/>
      <c r="P412" s="280"/>
      <c r="Q412" s="280"/>
      <c r="R412" s="280"/>
      <c r="S412" s="280"/>
    </row>
    <row r="413" spans="2:36" ht="12" customHeight="1" x14ac:dyDescent="0.25">
      <c r="F413" s="280"/>
      <c r="G413" s="280"/>
      <c r="H413" s="280"/>
      <c r="I413" s="280"/>
      <c r="J413" s="280"/>
      <c r="K413" s="280"/>
      <c r="L413" s="280"/>
      <c r="M413" s="280"/>
      <c r="N413" s="280"/>
      <c r="O413" s="280"/>
      <c r="P413" s="280"/>
      <c r="Q413" s="280"/>
      <c r="R413" s="280"/>
      <c r="S413" s="280"/>
    </row>
    <row r="414" spans="2:36" x14ac:dyDescent="0.25">
      <c r="F414" s="250" t="s">
        <v>596</v>
      </c>
      <c r="G414" s="250"/>
      <c r="H414" s="250"/>
      <c r="I414" s="250"/>
      <c r="J414" s="250"/>
      <c r="L414" s="279" t="s">
        <v>597</v>
      </c>
      <c r="M414" s="279"/>
      <c r="N414" s="279"/>
      <c r="O414" s="279"/>
      <c r="P414" s="279"/>
      <c r="Q414" s="279"/>
      <c r="R414" s="279"/>
      <c r="S414" s="279"/>
      <c r="T414" s="279"/>
    </row>
    <row r="415" spans="2:36" x14ac:dyDescent="0.25">
      <c r="F415" s="280" t="s">
        <v>1079</v>
      </c>
      <c r="G415" s="280"/>
      <c r="H415" s="280"/>
      <c r="I415" s="280"/>
      <c r="J415" s="280"/>
      <c r="K415" s="280"/>
      <c r="L415" s="280"/>
      <c r="M415" s="280"/>
      <c r="N415" s="280"/>
      <c r="O415" s="280"/>
      <c r="P415" s="280"/>
      <c r="Q415" s="280"/>
      <c r="R415" s="280"/>
      <c r="S415" s="280"/>
      <c r="V415" s="134">
        <v>113</v>
      </c>
      <c r="X415" s="281" t="s">
        <v>316</v>
      </c>
      <c r="Y415" s="281"/>
      <c r="Z415" s="281"/>
      <c r="AA415" s="281"/>
      <c r="AF415" s="282" t="s">
        <v>763</v>
      </c>
      <c r="AG415" s="282"/>
      <c r="AH415" s="282"/>
      <c r="AI415" s="282"/>
      <c r="AJ415" s="282"/>
    </row>
    <row r="416" spans="2:36" ht="11.25" customHeight="1" x14ac:dyDescent="0.25">
      <c r="F416" s="280"/>
      <c r="G416" s="280"/>
      <c r="H416" s="280"/>
      <c r="I416" s="280"/>
      <c r="J416" s="280"/>
      <c r="K416" s="280"/>
      <c r="L416" s="280"/>
      <c r="M416" s="280"/>
      <c r="N416" s="280"/>
      <c r="O416" s="280"/>
      <c r="P416" s="280"/>
      <c r="Q416" s="280"/>
      <c r="R416" s="280"/>
      <c r="S416" s="280"/>
    </row>
    <row r="417" spans="4:37" ht="12" customHeight="1" x14ac:dyDescent="0.25">
      <c r="F417" s="280"/>
      <c r="G417" s="280"/>
      <c r="H417" s="280"/>
      <c r="I417" s="280"/>
      <c r="J417" s="280"/>
      <c r="K417" s="280"/>
      <c r="L417" s="280"/>
      <c r="M417" s="280"/>
      <c r="N417" s="280"/>
      <c r="O417" s="280"/>
      <c r="P417" s="280"/>
      <c r="Q417" s="280"/>
      <c r="R417" s="280"/>
      <c r="S417" s="280"/>
    </row>
    <row r="418" spans="4:37" x14ac:dyDescent="0.25">
      <c r="F418" s="250" t="s">
        <v>596</v>
      </c>
      <c r="G418" s="250"/>
      <c r="H418" s="250"/>
      <c r="I418" s="250"/>
      <c r="J418" s="250"/>
      <c r="L418" s="279" t="s">
        <v>597</v>
      </c>
      <c r="M418" s="279"/>
      <c r="N418" s="279"/>
      <c r="O418" s="279"/>
      <c r="P418" s="279"/>
      <c r="Q418" s="279"/>
      <c r="R418" s="279"/>
      <c r="S418" s="279"/>
      <c r="T418" s="279"/>
    </row>
    <row r="419" spans="4:37" x14ac:dyDescent="0.25">
      <c r="F419" s="280" t="s">
        <v>1080</v>
      </c>
      <c r="G419" s="280"/>
      <c r="H419" s="280"/>
      <c r="I419" s="280"/>
      <c r="J419" s="280"/>
      <c r="K419" s="280"/>
      <c r="L419" s="280"/>
      <c r="M419" s="280"/>
      <c r="N419" s="280"/>
      <c r="O419" s="280"/>
      <c r="P419" s="280"/>
      <c r="Q419" s="280"/>
      <c r="R419" s="280"/>
      <c r="S419" s="280"/>
      <c r="V419" s="134">
        <v>113</v>
      </c>
      <c r="X419" s="281" t="s">
        <v>316</v>
      </c>
      <c r="Y419" s="281"/>
      <c r="Z419" s="281"/>
      <c r="AA419" s="281"/>
      <c r="AF419" s="282" t="s">
        <v>829</v>
      </c>
      <c r="AG419" s="282"/>
      <c r="AH419" s="282"/>
      <c r="AI419" s="282"/>
      <c r="AJ419" s="282"/>
    </row>
    <row r="420" spans="4:37" ht="11.25" customHeight="1" x14ac:dyDescent="0.25">
      <c r="F420" s="280"/>
      <c r="G420" s="280"/>
      <c r="H420" s="280"/>
      <c r="I420" s="280"/>
      <c r="J420" s="280"/>
      <c r="K420" s="280"/>
      <c r="L420" s="280"/>
      <c r="M420" s="280"/>
      <c r="N420" s="280"/>
      <c r="O420" s="280"/>
      <c r="P420" s="280"/>
      <c r="Q420" s="280"/>
      <c r="R420" s="280"/>
      <c r="S420" s="280"/>
    </row>
    <row r="421" spans="4:37" ht="12" customHeight="1" x14ac:dyDescent="0.25">
      <c r="F421" s="280"/>
      <c r="G421" s="280"/>
      <c r="H421" s="280"/>
      <c r="I421" s="280"/>
      <c r="J421" s="280"/>
      <c r="K421" s="280"/>
      <c r="L421" s="280"/>
      <c r="M421" s="280"/>
      <c r="N421" s="280"/>
      <c r="O421" s="280"/>
      <c r="P421" s="280"/>
      <c r="Q421" s="280"/>
      <c r="R421" s="280"/>
      <c r="S421" s="280"/>
    </row>
    <row r="422" spans="4:37" ht="12" customHeight="1" x14ac:dyDescent="0.25">
      <c r="F422" s="280"/>
      <c r="G422" s="280"/>
      <c r="H422" s="280"/>
      <c r="I422" s="280"/>
      <c r="J422" s="280"/>
      <c r="K422" s="280"/>
      <c r="L422" s="280"/>
      <c r="M422" s="280"/>
      <c r="N422" s="280"/>
      <c r="O422" s="280"/>
      <c r="P422" s="280"/>
      <c r="Q422" s="280"/>
      <c r="R422" s="280"/>
      <c r="S422" s="280"/>
    </row>
    <row r="423" spans="4:37" x14ac:dyDescent="0.25">
      <c r="F423" s="250" t="s">
        <v>596</v>
      </c>
      <c r="G423" s="250"/>
      <c r="H423" s="250"/>
      <c r="I423" s="250"/>
      <c r="J423" s="250"/>
      <c r="L423" s="279" t="s">
        <v>597</v>
      </c>
      <c r="M423" s="279"/>
      <c r="N423" s="279"/>
      <c r="O423" s="279"/>
      <c r="P423" s="279"/>
      <c r="Q423" s="279"/>
      <c r="R423" s="279"/>
      <c r="S423" s="279"/>
      <c r="T423" s="279"/>
    </row>
    <row r="424" spans="4:37" x14ac:dyDescent="0.25">
      <c r="F424" s="280" t="s">
        <v>1081</v>
      </c>
      <c r="G424" s="280"/>
      <c r="H424" s="280"/>
      <c r="I424" s="280"/>
      <c r="J424" s="280"/>
      <c r="K424" s="280"/>
      <c r="L424" s="280"/>
      <c r="M424" s="280"/>
      <c r="N424" s="280"/>
      <c r="O424" s="280"/>
      <c r="P424" s="280"/>
      <c r="Q424" s="280"/>
      <c r="R424" s="280"/>
      <c r="S424" s="280"/>
      <c r="V424" s="134">
        <v>113</v>
      </c>
      <c r="X424" s="281" t="s">
        <v>316</v>
      </c>
      <c r="Y424" s="281"/>
      <c r="Z424" s="281"/>
      <c r="AA424" s="281"/>
      <c r="AF424" s="282" t="s">
        <v>752</v>
      </c>
      <c r="AG424" s="282"/>
      <c r="AH424" s="282"/>
      <c r="AI424" s="282"/>
      <c r="AJ424" s="282"/>
    </row>
    <row r="425" spans="4:37" ht="11.25" customHeight="1" x14ac:dyDescent="0.25">
      <c r="F425" s="280"/>
      <c r="G425" s="280"/>
      <c r="H425" s="280"/>
      <c r="I425" s="280"/>
      <c r="J425" s="280"/>
      <c r="K425" s="280"/>
      <c r="L425" s="280"/>
      <c r="M425" s="280"/>
      <c r="N425" s="280"/>
      <c r="O425" s="280"/>
      <c r="P425" s="280"/>
      <c r="Q425" s="280"/>
      <c r="R425" s="280"/>
      <c r="S425" s="280"/>
    </row>
    <row r="426" spans="4:37" ht="12" customHeight="1" x14ac:dyDescent="0.25">
      <c r="F426" s="280"/>
      <c r="G426" s="280"/>
      <c r="H426" s="280"/>
      <c r="I426" s="280"/>
      <c r="J426" s="280"/>
      <c r="K426" s="280"/>
      <c r="L426" s="280"/>
      <c r="M426" s="280"/>
      <c r="N426" s="280"/>
      <c r="O426" s="280"/>
      <c r="P426" s="280"/>
      <c r="Q426" s="280"/>
      <c r="R426" s="280"/>
      <c r="S426" s="280"/>
    </row>
    <row r="427" spans="4:37" ht="12" customHeight="1" x14ac:dyDescent="0.25">
      <c r="F427" s="280"/>
      <c r="G427" s="280"/>
      <c r="H427" s="280"/>
      <c r="I427" s="280"/>
      <c r="J427" s="280"/>
      <c r="K427" s="280"/>
      <c r="L427" s="280"/>
      <c r="M427" s="280"/>
      <c r="N427" s="280"/>
      <c r="O427" s="280"/>
      <c r="P427" s="280"/>
      <c r="Q427" s="280"/>
      <c r="R427" s="280"/>
      <c r="S427" s="280"/>
    </row>
    <row r="428" spans="4:37" x14ac:dyDescent="0.25">
      <c r="F428" s="250" t="s">
        <v>596</v>
      </c>
      <c r="G428" s="250"/>
      <c r="H428" s="250"/>
      <c r="I428" s="250"/>
      <c r="J428" s="250"/>
      <c r="L428" s="279" t="s">
        <v>597</v>
      </c>
      <c r="M428" s="279"/>
      <c r="N428" s="279"/>
      <c r="O428" s="279"/>
      <c r="P428" s="279"/>
      <c r="Q428" s="279"/>
      <c r="R428" s="279"/>
      <c r="S428" s="279"/>
      <c r="T428" s="279"/>
    </row>
    <row r="429" spans="4:37" ht="11.25" customHeight="1" x14ac:dyDescent="0.25"/>
    <row r="430" spans="4:37" x14ac:dyDescent="0.25">
      <c r="D430" s="277" t="s">
        <v>619</v>
      </c>
      <c r="E430" s="277"/>
      <c r="F430" s="277"/>
      <c r="G430" s="277"/>
      <c r="H430" s="277"/>
      <c r="I430" s="277"/>
      <c r="J430" s="277"/>
      <c r="K430" s="277"/>
      <c r="L430" s="277"/>
      <c r="M430" s="277"/>
      <c r="N430" s="277"/>
      <c r="AC430" s="278">
        <v>399484.77</v>
      </c>
      <c r="AD430" s="278"/>
      <c r="AE430" s="278"/>
      <c r="AF430" s="278"/>
      <c r="AG430" s="278"/>
      <c r="AH430" s="278"/>
      <c r="AI430" s="278"/>
      <c r="AJ430" s="278"/>
      <c r="AK430" s="278"/>
    </row>
    <row r="431" spans="4:37" ht="21" customHeight="1" x14ac:dyDescent="0.25"/>
    <row r="432" spans="4:37" ht="30" customHeight="1" x14ac:dyDescent="0.25"/>
    <row r="433" spans="2:37" ht="6" customHeight="1" x14ac:dyDescent="0.25"/>
    <row r="434" spans="2:37" x14ac:dyDescent="0.25">
      <c r="C434" s="277" t="s">
        <v>614</v>
      </c>
      <c r="D434" s="277"/>
      <c r="E434" s="277"/>
      <c r="F434" s="277"/>
      <c r="G434" s="277"/>
      <c r="H434" s="277"/>
      <c r="J434" s="283" t="s">
        <v>668</v>
      </c>
      <c r="K434" s="283"/>
      <c r="L434" s="283"/>
      <c r="M434" s="283"/>
      <c r="N434" s="283"/>
      <c r="O434" s="283"/>
      <c r="P434" s="283"/>
      <c r="Q434" s="283"/>
      <c r="R434" s="283"/>
      <c r="S434" s="283"/>
      <c r="T434" s="283"/>
      <c r="U434" s="283"/>
      <c r="V434" s="283"/>
      <c r="W434" s="283"/>
      <c r="X434" s="283"/>
      <c r="Y434" s="283"/>
      <c r="Z434" s="283"/>
      <c r="AA434" s="283"/>
      <c r="AB434" s="283"/>
      <c r="AC434" s="283"/>
      <c r="AD434" s="283"/>
      <c r="AE434" s="283"/>
      <c r="AF434" s="283"/>
      <c r="AG434" s="283"/>
      <c r="AH434" s="283"/>
      <c r="AI434" s="283"/>
      <c r="AJ434" s="283"/>
      <c r="AK434" s="283"/>
    </row>
    <row r="435" spans="2:37" ht="6.75" customHeight="1" x14ac:dyDescent="0.25">
      <c r="B435" s="284" t="s">
        <v>615</v>
      </c>
      <c r="C435" s="284"/>
      <c r="D435" s="284"/>
      <c r="E435" s="284"/>
      <c r="AD435" s="284" t="s">
        <v>616</v>
      </c>
      <c r="AE435" s="284"/>
      <c r="AF435" s="284"/>
      <c r="AG435" s="284"/>
      <c r="AH435" s="284"/>
      <c r="AI435" s="284"/>
      <c r="AJ435" s="284"/>
    </row>
    <row r="436" spans="2:37" ht="6" customHeight="1" x14ac:dyDescent="0.25">
      <c r="B436" s="284"/>
      <c r="C436" s="284"/>
      <c r="D436" s="284"/>
      <c r="E436" s="284"/>
      <c r="H436" s="285" t="s">
        <v>617</v>
      </c>
      <c r="I436" s="285"/>
      <c r="J436" s="285"/>
      <c r="K436" s="285"/>
      <c r="L436" s="285"/>
      <c r="M436" s="285"/>
      <c r="N436" s="285"/>
      <c r="O436" s="285"/>
      <c r="P436" s="285"/>
      <c r="Q436" s="285"/>
      <c r="R436" s="285"/>
      <c r="U436" s="285" t="s">
        <v>618</v>
      </c>
      <c r="V436" s="285"/>
      <c r="W436" s="285"/>
      <c r="X436" s="285"/>
      <c r="Y436" s="285"/>
      <c r="Z436" s="285"/>
      <c r="AD436" s="284"/>
      <c r="AE436" s="284"/>
      <c r="AF436" s="284"/>
      <c r="AG436" s="284"/>
      <c r="AH436" s="284"/>
      <c r="AI436" s="284"/>
      <c r="AJ436" s="284"/>
    </row>
    <row r="437" spans="2:37" ht="7.5" customHeight="1" x14ac:dyDescent="0.25">
      <c r="B437" s="284"/>
      <c r="C437" s="284"/>
      <c r="D437" s="284"/>
      <c r="E437" s="284"/>
      <c r="H437" s="285"/>
      <c r="I437" s="285"/>
      <c r="J437" s="285"/>
      <c r="K437" s="285"/>
      <c r="L437" s="285"/>
      <c r="M437" s="285"/>
      <c r="N437" s="285"/>
      <c r="O437" s="285"/>
      <c r="P437" s="285"/>
      <c r="Q437" s="285"/>
      <c r="R437" s="285"/>
      <c r="U437" s="285"/>
      <c r="V437" s="285"/>
      <c r="W437" s="285"/>
      <c r="X437" s="285"/>
      <c r="Y437" s="285"/>
      <c r="Z437" s="285"/>
      <c r="AD437" s="284"/>
      <c r="AE437" s="284"/>
      <c r="AF437" s="284"/>
      <c r="AG437" s="284"/>
      <c r="AH437" s="284"/>
      <c r="AI437" s="284"/>
      <c r="AJ437" s="284"/>
    </row>
    <row r="438" spans="2:37" ht="6.75" customHeight="1" x14ac:dyDescent="0.25">
      <c r="B438" s="284"/>
      <c r="C438" s="284"/>
      <c r="D438" s="284"/>
      <c r="E438" s="284"/>
      <c r="AD438" s="284"/>
      <c r="AE438" s="284"/>
      <c r="AF438" s="284"/>
      <c r="AG438" s="284"/>
      <c r="AH438" s="284"/>
      <c r="AI438" s="284"/>
      <c r="AJ438" s="284"/>
    </row>
    <row r="439" spans="2:37" ht="14.25" customHeight="1" x14ac:dyDescent="0.25">
      <c r="B439" s="286" t="s">
        <v>566</v>
      </c>
      <c r="C439" s="286"/>
      <c r="D439" s="286"/>
      <c r="J439" s="287" t="s">
        <v>613</v>
      </c>
      <c r="K439" s="287"/>
      <c r="L439" s="287"/>
      <c r="M439" s="287"/>
      <c r="N439" s="287"/>
      <c r="O439" s="287"/>
      <c r="P439" s="287"/>
      <c r="Q439" s="287"/>
      <c r="R439" s="287"/>
      <c r="S439" s="287"/>
      <c r="T439" s="287"/>
      <c r="U439" s="287"/>
      <c r="V439" s="287"/>
      <c r="W439" s="287"/>
      <c r="X439" s="287"/>
      <c r="Y439" s="287"/>
      <c r="Z439" s="287"/>
      <c r="AA439" s="287"/>
      <c r="AB439" s="287"/>
      <c r="AC439" s="287"/>
      <c r="AD439" s="287"/>
      <c r="AE439" s="287"/>
      <c r="AF439" s="287"/>
      <c r="AG439" s="287"/>
      <c r="AH439" s="287"/>
      <c r="AI439" s="287"/>
      <c r="AJ439" s="287"/>
      <c r="AK439" s="287"/>
    </row>
    <row r="440" spans="2:37" ht="6" customHeight="1" x14ac:dyDescent="0.25"/>
    <row r="441" spans="2:37" x14ac:dyDescent="0.25">
      <c r="C441" s="277" t="s">
        <v>614</v>
      </c>
      <c r="D441" s="277"/>
      <c r="E441" s="277"/>
      <c r="F441" s="277"/>
      <c r="G441" s="277"/>
      <c r="H441" s="277"/>
      <c r="J441" s="283" t="s">
        <v>668</v>
      </c>
      <c r="K441" s="283"/>
      <c r="L441" s="283"/>
      <c r="M441" s="283"/>
      <c r="N441" s="283"/>
      <c r="O441" s="283"/>
      <c r="P441" s="283"/>
      <c r="Q441" s="283"/>
      <c r="R441" s="283"/>
      <c r="S441" s="283"/>
      <c r="T441" s="283"/>
      <c r="U441" s="283"/>
      <c r="V441" s="283"/>
      <c r="W441" s="283"/>
      <c r="X441" s="283"/>
      <c r="Y441" s="283"/>
      <c r="Z441" s="283"/>
      <c r="AA441" s="283"/>
      <c r="AB441" s="283"/>
      <c r="AC441" s="283"/>
      <c r="AD441" s="283"/>
      <c r="AE441" s="283"/>
      <c r="AF441" s="283"/>
      <c r="AG441" s="283"/>
      <c r="AH441" s="283"/>
      <c r="AI441" s="283"/>
      <c r="AJ441" s="283"/>
      <c r="AK441" s="283"/>
    </row>
    <row r="442" spans="2:37" ht="6.75" customHeight="1" x14ac:dyDescent="0.25">
      <c r="B442" s="284" t="s">
        <v>615</v>
      </c>
      <c r="C442" s="284"/>
      <c r="D442" s="284"/>
      <c r="E442" s="284"/>
      <c r="AD442" s="284" t="s">
        <v>616</v>
      </c>
      <c r="AE442" s="284"/>
      <c r="AF442" s="284"/>
      <c r="AG442" s="284"/>
      <c r="AH442" s="284"/>
      <c r="AI442" s="284"/>
      <c r="AJ442" s="284"/>
    </row>
    <row r="443" spans="2:37" ht="6" customHeight="1" x14ac:dyDescent="0.25">
      <c r="B443" s="284"/>
      <c r="C443" s="284"/>
      <c r="D443" s="284"/>
      <c r="E443" s="284"/>
      <c r="H443" s="285" t="s">
        <v>617</v>
      </c>
      <c r="I443" s="285"/>
      <c r="J443" s="285"/>
      <c r="K443" s="285"/>
      <c r="L443" s="285"/>
      <c r="M443" s="285"/>
      <c r="N443" s="285"/>
      <c r="O443" s="285"/>
      <c r="P443" s="285"/>
      <c r="Q443" s="285"/>
      <c r="R443" s="285"/>
      <c r="U443" s="285" t="s">
        <v>618</v>
      </c>
      <c r="V443" s="285"/>
      <c r="W443" s="285"/>
      <c r="X443" s="285"/>
      <c r="Y443" s="285"/>
      <c r="Z443" s="285"/>
      <c r="AD443" s="284"/>
      <c r="AE443" s="284"/>
      <c r="AF443" s="284"/>
      <c r="AG443" s="284"/>
      <c r="AH443" s="284"/>
      <c r="AI443" s="284"/>
      <c r="AJ443" s="284"/>
    </row>
    <row r="444" spans="2:37" ht="7.5" customHeight="1" x14ac:dyDescent="0.25">
      <c r="B444" s="284"/>
      <c r="C444" s="284"/>
      <c r="D444" s="284"/>
      <c r="E444" s="284"/>
      <c r="H444" s="285"/>
      <c r="I444" s="285"/>
      <c r="J444" s="285"/>
      <c r="K444" s="285"/>
      <c r="L444" s="285"/>
      <c r="M444" s="285"/>
      <c r="N444" s="285"/>
      <c r="O444" s="285"/>
      <c r="P444" s="285"/>
      <c r="Q444" s="285"/>
      <c r="R444" s="285"/>
      <c r="U444" s="285"/>
      <c r="V444" s="285"/>
      <c r="W444" s="285"/>
      <c r="X444" s="285"/>
      <c r="Y444" s="285"/>
      <c r="Z444" s="285"/>
      <c r="AD444" s="284"/>
      <c r="AE444" s="284"/>
      <c r="AF444" s="284"/>
      <c r="AG444" s="284"/>
      <c r="AH444" s="284"/>
      <c r="AI444" s="284"/>
      <c r="AJ444" s="284"/>
    </row>
    <row r="445" spans="2:37" ht="6.75" customHeight="1" x14ac:dyDescent="0.25">
      <c r="B445" s="284"/>
      <c r="C445" s="284"/>
      <c r="D445" s="284"/>
      <c r="E445" s="284"/>
      <c r="AD445" s="284"/>
      <c r="AE445" s="284"/>
      <c r="AF445" s="284"/>
      <c r="AG445" s="284"/>
      <c r="AH445" s="284"/>
      <c r="AI445" s="284"/>
      <c r="AJ445" s="284"/>
    </row>
    <row r="446" spans="2:37" x14ac:dyDescent="0.25">
      <c r="B446" s="248" t="s">
        <v>1082</v>
      </c>
      <c r="C446" s="248"/>
      <c r="D446" s="248"/>
      <c r="F446" s="280" t="s">
        <v>1083</v>
      </c>
      <c r="G446" s="280"/>
      <c r="H446" s="280"/>
      <c r="I446" s="280"/>
      <c r="J446" s="280"/>
      <c r="K446" s="280"/>
      <c r="L446" s="280"/>
      <c r="M446" s="280"/>
      <c r="N446" s="280"/>
      <c r="O446" s="280"/>
      <c r="P446" s="280"/>
      <c r="Q446" s="280"/>
      <c r="R446" s="280"/>
      <c r="S446" s="280"/>
      <c r="V446" s="134">
        <v>113</v>
      </c>
      <c r="X446" s="281" t="s">
        <v>316</v>
      </c>
      <c r="Y446" s="281"/>
      <c r="Z446" s="281"/>
      <c r="AA446" s="281"/>
      <c r="AF446" s="282" t="s">
        <v>1084</v>
      </c>
      <c r="AG446" s="282"/>
      <c r="AH446" s="282"/>
      <c r="AI446" s="282"/>
      <c r="AJ446" s="282"/>
    </row>
    <row r="447" spans="2:37" ht="11.25" customHeight="1" x14ac:dyDescent="0.25">
      <c r="F447" s="280"/>
      <c r="G447" s="280"/>
      <c r="H447" s="280"/>
      <c r="I447" s="280"/>
      <c r="J447" s="280"/>
      <c r="K447" s="280"/>
      <c r="L447" s="280"/>
      <c r="M447" s="280"/>
      <c r="N447" s="280"/>
      <c r="O447" s="280"/>
      <c r="P447" s="280"/>
      <c r="Q447" s="280"/>
      <c r="R447" s="280"/>
      <c r="S447" s="280"/>
    </row>
    <row r="448" spans="2:37" ht="12" customHeight="1" x14ac:dyDescent="0.25">
      <c r="F448" s="280"/>
      <c r="G448" s="280"/>
      <c r="H448" s="280"/>
      <c r="I448" s="280"/>
      <c r="J448" s="280"/>
      <c r="K448" s="280"/>
      <c r="L448" s="280"/>
      <c r="M448" s="280"/>
      <c r="N448" s="280"/>
      <c r="O448" s="280"/>
      <c r="P448" s="280"/>
      <c r="Q448" s="280"/>
      <c r="R448" s="280"/>
      <c r="S448" s="280"/>
    </row>
    <row r="449" spans="2:37" x14ac:dyDescent="0.25">
      <c r="F449" s="250" t="s">
        <v>596</v>
      </c>
      <c r="G449" s="250"/>
      <c r="H449" s="250"/>
      <c r="I449" s="250"/>
      <c r="J449" s="250"/>
      <c r="L449" s="279" t="s">
        <v>597</v>
      </c>
      <c r="M449" s="279"/>
      <c r="N449" s="279"/>
      <c r="O449" s="279"/>
      <c r="P449" s="279"/>
      <c r="Q449" s="279"/>
      <c r="R449" s="279"/>
      <c r="S449" s="279"/>
      <c r="T449" s="279"/>
    </row>
    <row r="450" spans="2:37" x14ac:dyDescent="0.25">
      <c r="B450" s="248" t="s">
        <v>1085</v>
      </c>
      <c r="C450" s="248"/>
      <c r="D450" s="248"/>
      <c r="F450" s="280" t="s">
        <v>1086</v>
      </c>
      <c r="G450" s="280"/>
      <c r="H450" s="280"/>
      <c r="I450" s="280"/>
      <c r="J450" s="280"/>
      <c r="K450" s="280"/>
      <c r="L450" s="280"/>
      <c r="M450" s="280"/>
      <c r="N450" s="280"/>
      <c r="O450" s="280"/>
      <c r="P450" s="280"/>
      <c r="Q450" s="280"/>
      <c r="R450" s="280"/>
      <c r="S450" s="280"/>
      <c r="V450" s="134">
        <v>199</v>
      </c>
      <c r="X450" s="281" t="s">
        <v>370</v>
      </c>
      <c r="Y450" s="281"/>
      <c r="Z450" s="281"/>
      <c r="AA450" s="281"/>
      <c r="AF450" s="282" t="s">
        <v>812</v>
      </c>
      <c r="AG450" s="282"/>
      <c r="AH450" s="282"/>
      <c r="AI450" s="282"/>
      <c r="AJ450" s="282"/>
    </row>
    <row r="451" spans="2:37" ht="11.25" customHeight="1" x14ac:dyDescent="0.25">
      <c r="F451" s="280"/>
      <c r="G451" s="280"/>
      <c r="H451" s="280"/>
      <c r="I451" s="280"/>
      <c r="J451" s="280"/>
      <c r="K451" s="280"/>
      <c r="L451" s="280"/>
      <c r="M451" s="280"/>
      <c r="N451" s="280"/>
      <c r="O451" s="280"/>
      <c r="P451" s="280"/>
      <c r="Q451" s="280"/>
      <c r="R451" s="280"/>
      <c r="S451" s="280"/>
    </row>
    <row r="452" spans="2:37" x14ac:dyDescent="0.25">
      <c r="F452" s="250" t="s">
        <v>669</v>
      </c>
      <c r="G452" s="250"/>
      <c r="H452" s="250"/>
      <c r="I452" s="250"/>
      <c r="J452" s="250"/>
      <c r="L452" s="279" t="s">
        <v>670</v>
      </c>
      <c r="M452" s="279"/>
      <c r="N452" s="279"/>
      <c r="O452" s="279"/>
      <c r="P452" s="279"/>
      <c r="Q452" s="279"/>
      <c r="R452" s="279"/>
      <c r="S452" s="279"/>
      <c r="T452" s="279"/>
    </row>
    <row r="453" spans="2:37" ht="11.25" customHeight="1" x14ac:dyDescent="0.25"/>
    <row r="454" spans="2:37" x14ac:dyDescent="0.25">
      <c r="D454" s="277" t="s">
        <v>619</v>
      </c>
      <c r="E454" s="277"/>
      <c r="F454" s="277"/>
      <c r="G454" s="277"/>
      <c r="H454" s="277"/>
      <c r="I454" s="277"/>
      <c r="J454" s="277"/>
      <c r="K454" s="277"/>
      <c r="L454" s="277"/>
      <c r="M454" s="277"/>
      <c r="N454" s="277"/>
      <c r="AC454" s="278">
        <v>85862</v>
      </c>
      <c r="AD454" s="278"/>
      <c r="AE454" s="278"/>
      <c r="AF454" s="278"/>
      <c r="AG454" s="278"/>
      <c r="AH454" s="278"/>
      <c r="AI454" s="278"/>
      <c r="AJ454" s="278"/>
      <c r="AK454" s="278"/>
    </row>
    <row r="455" spans="2:37" ht="21" customHeight="1" x14ac:dyDescent="0.25"/>
    <row r="456" spans="2:37" ht="30" customHeight="1" x14ac:dyDescent="0.25"/>
    <row r="457" spans="2:37" ht="6" customHeight="1" x14ac:dyDescent="0.25"/>
    <row r="458" spans="2:37" x14ac:dyDescent="0.25">
      <c r="C458" s="277" t="s">
        <v>614</v>
      </c>
      <c r="D458" s="277"/>
      <c r="E458" s="277"/>
      <c r="F458" s="277"/>
      <c r="G458" s="277"/>
      <c r="H458" s="277"/>
      <c r="J458" s="283" t="s">
        <v>785</v>
      </c>
      <c r="K458" s="283"/>
      <c r="L458" s="283"/>
      <c r="M458" s="283"/>
      <c r="N458" s="283"/>
      <c r="O458" s="283"/>
      <c r="P458" s="283"/>
      <c r="Q458" s="283"/>
      <c r="R458" s="283"/>
      <c r="S458" s="283"/>
      <c r="T458" s="283"/>
      <c r="U458" s="283"/>
      <c r="V458" s="283"/>
      <c r="W458" s="283"/>
      <c r="X458" s="283"/>
      <c r="Y458" s="283"/>
      <c r="Z458" s="283"/>
      <c r="AA458" s="283"/>
      <c r="AB458" s="283"/>
      <c r="AC458" s="283"/>
      <c r="AD458" s="283"/>
      <c r="AE458" s="283"/>
      <c r="AF458" s="283"/>
      <c r="AG458" s="283"/>
      <c r="AH458" s="283"/>
      <c r="AI458" s="283"/>
      <c r="AJ458" s="283"/>
      <c r="AK458" s="283"/>
    </row>
    <row r="459" spans="2:37" ht="6.75" customHeight="1" x14ac:dyDescent="0.25">
      <c r="B459" s="284" t="s">
        <v>625</v>
      </c>
      <c r="C459" s="284"/>
      <c r="D459" s="284"/>
      <c r="E459" s="284"/>
      <c r="AD459" s="284" t="s">
        <v>616</v>
      </c>
      <c r="AE459" s="284"/>
      <c r="AF459" s="284"/>
      <c r="AG459" s="284"/>
      <c r="AH459" s="284"/>
      <c r="AI459" s="284"/>
      <c r="AJ459" s="284"/>
    </row>
    <row r="460" spans="2:37" ht="6" customHeight="1" x14ac:dyDescent="0.25">
      <c r="B460" s="284"/>
      <c r="C460" s="284"/>
      <c r="D460" s="284"/>
      <c r="E460" s="284"/>
      <c r="H460" s="285" t="s">
        <v>617</v>
      </c>
      <c r="I460" s="285"/>
      <c r="J460" s="285"/>
      <c r="K460" s="285"/>
      <c r="L460" s="285"/>
      <c r="M460" s="285"/>
      <c r="N460" s="285"/>
      <c r="O460" s="285"/>
      <c r="P460" s="285"/>
      <c r="Q460" s="285"/>
      <c r="R460" s="285"/>
      <c r="U460" s="285" t="s">
        <v>618</v>
      </c>
      <c r="V460" s="285"/>
      <c r="W460" s="285"/>
      <c r="X460" s="285"/>
      <c r="Y460" s="285"/>
      <c r="Z460" s="285"/>
      <c r="AD460" s="284"/>
      <c r="AE460" s="284"/>
      <c r="AF460" s="284"/>
      <c r="AG460" s="284"/>
      <c r="AH460" s="284"/>
      <c r="AI460" s="284"/>
      <c r="AJ460" s="284"/>
    </row>
    <row r="461" spans="2:37" ht="7.5" customHeight="1" x14ac:dyDescent="0.25">
      <c r="B461" s="284"/>
      <c r="C461" s="284"/>
      <c r="D461" s="284"/>
      <c r="E461" s="284"/>
      <c r="H461" s="285"/>
      <c r="I461" s="285"/>
      <c r="J461" s="285"/>
      <c r="K461" s="285"/>
      <c r="L461" s="285"/>
      <c r="M461" s="285"/>
      <c r="N461" s="285"/>
      <c r="O461" s="285"/>
      <c r="P461" s="285"/>
      <c r="Q461" s="285"/>
      <c r="R461" s="285"/>
      <c r="U461" s="285"/>
      <c r="V461" s="285"/>
      <c r="W461" s="285"/>
      <c r="X461" s="285"/>
      <c r="Y461" s="285"/>
      <c r="Z461" s="285"/>
      <c r="AD461" s="284"/>
      <c r="AE461" s="284"/>
      <c r="AF461" s="284"/>
      <c r="AG461" s="284"/>
      <c r="AH461" s="284"/>
      <c r="AI461" s="284"/>
      <c r="AJ461" s="284"/>
    </row>
    <row r="462" spans="2:37" ht="6.75" customHeight="1" x14ac:dyDescent="0.25">
      <c r="B462" s="284"/>
      <c r="C462" s="284"/>
      <c r="D462" s="284"/>
      <c r="E462" s="284"/>
      <c r="AD462" s="284"/>
      <c r="AE462" s="284"/>
      <c r="AF462" s="284"/>
      <c r="AG462" s="284"/>
      <c r="AH462" s="284"/>
      <c r="AI462" s="284"/>
      <c r="AJ462" s="284"/>
    </row>
    <row r="463" spans="2:37" x14ac:dyDescent="0.25">
      <c r="F463" s="280" t="s">
        <v>1087</v>
      </c>
      <c r="G463" s="280"/>
      <c r="H463" s="280"/>
      <c r="I463" s="280"/>
      <c r="J463" s="280"/>
      <c r="K463" s="280"/>
      <c r="L463" s="280"/>
      <c r="M463" s="280"/>
      <c r="N463" s="280"/>
      <c r="O463" s="280"/>
      <c r="P463" s="280"/>
      <c r="Q463" s="280"/>
      <c r="R463" s="280"/>
      <c r="S463" s="280"/>
      <c r="V463" s="134">
        <v>81</v>
      </c>
      <c r="X463" s="288" t="s">
        <v>1088</v>
      </c>
      <c r="Y463" s="288"/>
      <c r="Z463" s="288"/>
      <c r="AA463" s="288"/>
      <c r="AF463" s="282" t="s">
        <v>1089</v>
      </c>
      <c r="AG463" s="282"/>
      <c r="AH463" s="282"/>
      <c r="AI463" s="282"/>
      <c r="AJ463" s="282"/>
    </row>
    <row r="464" spans="2:37" ht="11.25" customHeight="1" x14ac:dyDescent="0.25">
      <c r="F464" s="280"/>
      <c r="G464" s="280"/>
      <c r="H464" s="280"/>
      <c r="I464" s="280"/>
      <c r="J464" s="280"/>
      <c r="K464" s="280"/>
      <c r="L464" s="280"/>
      <c r="M464" s="280"/>
      <c r="N464" s="280"/>
      <c r="O464" s="280"/>
      <c r="P464" s="280"/>
      <c r="Q464" s="280"/>
      <c r="R464" s="280"/>
      <c r="S464" s="280"/>
      <c r="X464" s="288"/>
      <c r="Y464" s="288"/>
      <c r="Z464" s="288"/>
      <c r="AA464" s="288"/>
    </row>
    <row r="465" spans="6:36" ht="12" customHeight="1" x14ac:dyDescent="0.25">
      <c r="F465" s="280"/>
      <c r="G465" s="280"/>
      <c r="H465" s="280"/>
      <c r="I465" s="280"/>
      <c r="J465" s="280"/>
      <c r="K465" s="280"/>
      <c r="L465" s="280"/>
      <c r="M465" s="280"/>
      <c r="N465" s="280"/>
      <c r="O465" s="280"/>
      <c r="P465" s="280"/>
      <c r="Q465" s="280"/>
      <c r="R465" s="280"/>
      <c r="S465" s="280"/>
    </row>
    <row r="466" spans="6:36" ht="12" customHeight="1" x14ac:dyDescent="0.25">
      <c r="F466" s="280"/>
      <c r="G466" s="280"/>
      <c r="H466" s="280"/>
      <c r="I466" s="280"/>
      <c r="J466" s="280"/>
      <c r="K466" s="280"/>
      <c r="L466" s="280"/>
      <c r="M466" s="280"/>
      <c r="N466" s="280"/>
      <c r="O466" s="280"/>
      <c r="P466" s="280"/>
      <c r="Q466" s="280"/>
      <c r="R466" s="280"/>
      <c r="S466" s="280"/>
    </row>
    <row r="467" spans="6:36" x14ac:dyDescent="0.25">
      <c r="F467" s="250" t="s">
        <v>1090</v>
      </c>
      <c r="G467" s="250"/>
      <c r="H467" s="250"/>
      <c r="I467" s="250"/>
      <c r="J467" s="250"/>
      <c r="L467" s="279" t="s">
        <v>1091</v>
      </c>
      <c r="M467" s="279"/>
      <c r="N467" s="279"/>
      <c r="O467" s="279"/>
      <c r="P467" s="279"/>
      <c r="Q467" s="279"/>
      <c r="R467" s="279"/>
      <c r="S467" s="279"/>
      <c r="T467" s="279"/>
    </row>
    <row r="468" spans="6:36" x14ac:dyDescent="0.25">
      <c r="F468" s="280" t="s">
        <v>1092</v>
      </c>
      <c r="G468" s="280"/>
      <c r="H468" s="280"/>
      <c r="I468" s="280"/>
      <c r="J468" s="280"/>
      <c r="K468" s="280"/>
      <c r="L468" s="280"/>
      <c r="M468" s="280"/>
      <c r="N468" s="280"/>
      <c r="O468" s="280"/>
      <c r="P468" s="280"/>
      <c r="Q468" s="280"/>
      <c r="R468" s="280"/>
      <c r="S468" s="280"/>
      <c r="V468" s="134">
        <v>81</v>
      </c>
      <c r="X468" s="288" t="s">
        <v>1088</v>
      </c>
      <c r="Y468" s="288"/>
      <c r="Z468" s="288"/>
      <c r="AA468" s="288"/>
      <c r="AF468" s="282" t="s">
        <v>822</v>
      </c>
      <c r="AG468" s="282"/>
      <c r="AH468" s="282"/>
      <c r="AI468" s="282"/>
      <c r="AJ468" s="282"/>
    </row>
    <row r="469" spans="6:36" ht="11.25" customHeight="1" x14ac:dyDescent="0.25">
      <c r="F469" s="280"/>
      <c r="G469" s="280"/>
      <c r="H469" s="280"/>
      <c r="I469" s="280"/>
      <c r="J469" s="280"/>
      <c r="K469" s="280"/>
      <c r="L469" s="280"/>
      <c r="M469" s="280"/>
      <c r="N469" s="280"/>
      <c r="O469" s="280"/>
      <c r="P469" s="280"/>
      <c r="Q469" s="280"/>
      <c r="R469" s="280"/>
      <c r="S469" s="280"/>
      <c r="X469" s="288"/>
      <c r="Y469" s="288"/>
      <c r="Z469" s="288"/>
      <c r="AA469" s="288"/>
    </row>
    <row r="470" spans="6:36" ht="12" customHeight="1" x14ac:dyDescent="0.25">
      <c r="F470" s="280"/>
      <c r="G470" s="280"/>
      <c r="H470" s="280"/>
      <c r="I470" s="280"/>
      <c r="J470" s="280"/>
      <c r="K470" s="280"/>
      <c r="L470" s="280"/>
      <c r="M470" s="280"/>
      <c r="N470" s="280"/>
      <c r="O470" s="280"/>
      <c r="P470" s="280"/>
      <c r="Q470" s="280"/>
      <c r="R470" s="280"/>
      <c r="S470" s="280"/>
    </row>
    <row r="471" spans="6:36" ht="12" customHeight="1" x14ac:dyDescent="0.25">
      <c r="F471" s="280"/>
      <c r="G471" s="280"/>
      <c r="H471" s="280"/>
      <c r="I471" s="280"/>
      <c r="J471" s="280"/>
      <c r="K471" s="280"/>
      <c r="L471" s="280"/>
      <c r="M471" s="280"/>
      <c r="N471" s="280"/>
      <c r="O471" s="280"/>
      <c r="P471" s="280"/>
      <c r="Q471" s="280"/>
      <c r="R471" s="280"/>
      <c r="S471" s="280"/>
    </row>
    <row r="472" spans="6:36" x14ac:dyDescent="0.25">
      <c r="F472" s="250" t="s">
        <v>1093</v>
      </c>
      <c r="G472" s="250"/>
      <c r="H472" s="250"/>
      <c r="I472" s="250"/>
      <c r="J472" s="250"/>
      <c r="L472" s="279" t="s">
        <v>1094</v>
      </c>
      <c r="M472" s="279"/>
      <c r="N472" s="279"/>
      <c r="O472" s="279"/>
      <c r="P472" s="279"/>
      <c r="Q472" s="279"/>
      <c r="R472" s="279"/>
      <c r="S472" s="279"/>
      <c r="T472" s="279"/>
    </row>
    <row r="473" spans="6:36" x14ac:dyDescent="0.25">
      <c r="F473" s="280" t="s">
        <v>1095</v>
      </c>
      <c r="G473" s="280"/>
      <c r="H473" s="280"/>
      <c r="I473" s="280"/>
      <c r="J473" s="280"/>
      <c r="K473" s="280"/>
      <c r="L473" s="280"/>
      <c r="M473" s="280"/>
      <c r="N473" s="280"/>
      <c r="O473" s="280"/>
      <c r="P473" s="280"/>
      <c r="Q473" s="280"/>
      <c r="R473" s="280"/>
      <c r="S473" s="280"/>
      <c r="V473" s="134">
        <v>81</v>
      </c>
      <c r="X473" s="288" t="s">
        <v>1088</v>
      </c>
      <c r="Y473" s="288"/>
      <c r="Z473" s="288"/>
      <c r="AA473" s="288"/>
      <c r="AF473" s="282" t="s">
        <v>1096</v>
      </c>
      <c r="AG473" s="282"/>
      <c r="AH473" s="282"/>
      <c r="AI473" s="282"/>
      <c r="AJ473" s="282"/>
    </row>
    <row r="474" spans="6:36" ht="11.25" customHeight="1" x14ac:dyDescent="0.25">
      <c r="F474" s="280"/>
      <c r="G474" s="280"/>
      <c r="H474" s="280"/>
      <c r="I474" s="280"/>
      <c r="J474" s="280"/>
      <c r="K474" s="280"/>
      <c r="L474" s="280"/>
      <c r="M474" s="280"/>
      <c r="N474" s="280"/>
      <c r="O474" s="280"/>
      <c r="P474" s="280"/>
      <c r="Q474" s="280"/>
      <c r="R474" s="280"/>
      <c r="S474" s="280"/>
      <c r="X474" s="288"/>
      <c r="Y474" s="288"/>
      <c r="Z474" s="288"/>
      <c r="AA474" s="288"/>
    </row>
    <row r="475" spans="6:36" ht="12" customHeight="1" x14ac:dyDescent="0.25">
      <c r="F475" s="280"/>
      <c r="G475" s="280"/>
      <c r="H475" s="280"/>
      <c r="I475" s="280"/>
      <c r="J475" s="280"/>
      <c r="K475" s="280"/>
      <c r="L475" s="280"/>
      <c r="M475" s="280"/>
      <c r="N475" s="280"/>
      <c r="O475" s="280"/>
      <c r="P475" s="280"/>
      <c r="Q475" s="280"/>
      <c r="R475" s="280"/>
      <c r="S475" s="280"/>
    </row>
    <row r="476" spans="6:36" ht="12" customHeight="1" x14ac:dyDescent="0.25">
      <c r="F476" s="280"/>
      <c r="G476" s="280"/>
      <c r="H476" s="280"/>
      <c r="I476" s="280"/>
      <c r="J476" s="280"/>
      <c r="K476" s="280"/>
      <c r="L476" s="280"/>
      <c r="M476" s="280"/>
      <c r="N476" s="280"/>
      <c r="O476" s="280"/>
      <c r="P476" s="280"/>
      <c r="Q476" s="280"/>
      <c r="R476" s="280"/>
      <c r="S476" s="280"/>
    </row>
    <row r="477" spans="6:36" x14ac:dyDescent="0.25">
      <c r="F477" s="250" t="s">
        <v>1097</v>
      </c>
      <c r="G477" s="250"/>
      <c r="H477" s="250"/>
      <c r="I477" s="250"/>
      <c r="J477" s="250"/>
      <c r="L477" s="279" t="s">
        <v>1098</v>
      </c>
      <c r="M477" s="279"/>
      <c r="N477" s="279"/>
      <c r="O477" s="279"/>
      <c r="P477" s="279"/>
      <c r="Q477" s="279"/>
      <c r="R477" s="279"/>
      <c r="S477" s="279"/>
      <c r="T477" s="279"/>
    </row>
    <row r="478" spans="6:36" x14ac:dyDescent="0.25">
      <c r="F478" s="280" t="s">
        <v>1099</v>
      </c>
      <c r="G478" s="280"/>
      <c r="H478" s="280"/>
      <c r="I478" s="280"/>
      <c r="J478" s="280"/>
      <c r="K478" s="280"/>
      <c r="L478" s="280"/>
      <c r="M478" s="280"/>
      <c r="N478" s="280"/>
      <c r="O478" s="280"/>
      <c r="P478" s="280"/>
      <c r="Q478" s="280"/>
      <c r="R478" s="280"/>
      <c r="S478" s="280"/>
      <c r="V478" s="134">
        <v>81</v>
      </c>
      <c r="X478" s="288" t="s">
        <v>1088</v>
      </c>
      <c r="Y478" s="288"/>
      <c r="Z478" s="288"/>
      <c r="AA478" s="288"/>
      <c r="AF478" s="282" t="s">
        <v>1089</v>
      </c>
      <c r="AG478" s="282"/>
      <c r="AH478" s="282"/>
      <c r="AI478" s="282"/>
      <c r="AJ478" s="282"/>
    </row>
    <row r="479" spans="6:36" ht="11.25" customHeight="1" x14ac:dyDescent="0.25">
      <c r="F479" s="280"/>
      <c r="G479" s="280"/>
      <c r="H479" s="280"/>
      <c r="I479" s="280"/>
      <c r="J479" s="280"/>
      <c r="K479" s="280"/>
      <c r="L479" s="280"/>
      <c r="M479" s="280"/>
      <c r="N479" s="280"/>
      <c r="O479" s="280"/>
      <c r="P479" s="280"/>
      <c r="Q479" s="280"/>
      <c r="R479" s="280"/>
      <c r="S479" s="280"/>
      <c r="X479" s="288"/>
      <c r="Y479" s="288"/>
      <c r="Z479" s="288"/>
      <c r="AA479" s="288"/>
    </row>
    <row r="480" spans="6:36" ht="12" customHeight="1" x14ac:dyDescent="0.25">
      <c r="F480" s="280"/>
      <c r="G480" s="280"/>
      <c r="H480" s="280"/>
      <c r="I480" s="280"/>
      <c r="J480" s="280"/>
      <c r="K480" s="280"/>
      <c r="L480" s="280"/>
      <c r="M480" s="280"/>
      <c r="N480" s="280"/>
      <c r="O480" s="280"/>
      <c r="P480" s="280"/>
      <c r="Q480" s="280"/>
      <c r="R480" s="280"/>
      <c r="S480" s="280"/>
    </row>
    <row r="481" spans="2:37" ht="12" customHeight="1" x14ac:dyDescent="0.25">
      <c r="F481" s="280"/>
      <c r="G481" s="280"/>
      <c r="H481" s="280"/>
      <c r="I481" s="280"/>
      <c r="J481" s="280"/>
      <c r="K481" s="280"/>
      <c r="L481" s="280"/>
      <c r="M481" s="280"/>
      <c r="N481" s="280"/>
      <c r="O481" s="280"/>
      <c r="P481" s="280"/>
      <c r="Q481" s="280"/>
      <c r="R481" s="280"/>
      <c r="S481" s="280"/>
    </row>
    <row r="482" spans="2:37" ht="14.25" customHeight="1" x14ac:dyDescent="0.25">
      <c r="B482" s="286" t="s">
        <v>566</v>
      </c>
      <c r="C482" s="286"/>
      <c r="D482" s="286"/>
      <c r="J482" s="287" t="s">
        <v>613</v>
      </c>
      <c r="K482" s="287"/>
      <c r="L482" s="287"/>
      <c r="M482" s="287"/>
      <c r="N482" s="287"/>
      <c r="O482" s="287"/>
      <c r="P482" s="287"/>
      <c r="Q482" s="287"/>
      <c r="R482" s="287"/>
      <c r="S482" s="287"/>
      <c r="T482" s="287"/>
      <c r="U482" s="287"/>
      <c r="V482" s="287"/>
      <c r="W482" s="287"/>
      <c r="X482" s="287"/>
      <c r="Y482" s="287"/>
      <c r="Z482" s="287"/>
      <c r="AA482" s="287"/>
      <c r="AB482" s="287"/>
      <c r="AC482" s="287"/>
      <c r="AD482" s="287"/>
      <c r="AE482" s="287"/>
      <c r="AF482" s="287"/>
      <c r="AG482" s="287"/>
      <c r="AH482" s="287"/>
      <c r="AI482" s="287"/>
      <c r="AJ482" s="287"/>
      <c r="AK482" s="287"/>
    </row>
    <row r="483" spans="2:37" ht="6" customHeight="1" x14ac:dyDescent="0.25"/>
    <row r="484" spans="2:37" x14ac:dyDescent="0.25">
      <c r="C484" s="277" t="s">
        <v>614</v>
      </c>
      <c r="D484" s="277"/>
      <c r="E484" s="277"/>
      <c r="F484" s="277"/>
      <c r="G484" s="277"/>
      <c r="H484" s="277"/>
      <c r="J484" s="283" t="s">
        <v>785</v>
      </c>
      <c r="K484" s="283"/>
      <c r="L484" s="283"/>
      <c r="M484" s="283"/>
      <c r="N484" s="283"/>
      <c r="O484" s="283"/>
      <c r="P484" s="283"/>
      <c r="Q484" s="283"/>
      <c r="R484" s="283"/>
      <c r="S484" s="283"/>
      <c r="T484" s="283"/>
      <c r="U484" s="283"/>
      <c r="V484" s="283"/>
      <c r="W484" s="283"/>
      <c r="X484" s="283"/>
      <c r="Y484" s="283"/>
      <c r="Z484" s="283"/>
      <c r="AA484" s="283"/>
      <c r="AB484" s="283"/>
      <c r="AC484" s="283"/>
      <c r="AD484" s="283"/>
      <c r="AE484" s="283"/>
      <c r="AF484" s="283"/>
      <c r="AG484" s="283"/>
      <c r="AH484" s="283"/>
      <c r="AI484" s="283"/>
      <c r="AJ484" s="283"/>
      <c r="AK484" s="283"/>
    </row>
    <row r="485" spans="2:37" ht="6.75" customHeight="1" x14ac:dyDescent="0.25">
      <c r="B485" s="284" t="s">
        <v>625</v>
      </c>
      <c r="C485" s="284"/>
      <c r="D485" s="284"/>
      <c r="E485" s="284"/>
      <c r="AD485" s="284" t="s">
        <v>616</v>
      </c>
      <c r="AE485" s="284"/>
      <c r="AF485" s="284"/>
      <c r="AG485" s="284"/>
      <c r="AH485" s="284"/>
      <c r="AI485" s="284"/>
      <c r="AJ485" s="284"/>
    </row>
    <row r="486" spans="2:37" ht="6" customHeight="1" x14ac:dyDescent="0.25">
      <c r="B486" s="284"/>
      <c r="C486" s="284"/>
      <c r="D486" s="284"/>
      <c r="E486" s="284"/>
      <c r="H486" s="285" t="s">
        <v>617</v>
      </c>
      <c r="I486" s="285"/>
      <c r="J486" s="285"/>
      <c r="K486" s="285"/>
      <c r="L486" s="285"/>
      <c r="M486" s="285"/>
      <c r="N486" s="285"/>
      <c r="O486" s="285"/>
      <c r="P486" s="285"/>
      <c r="Q486" s="285"/>
      <c r="R486" s="285"/>
      <c r="U486" s="285" t="s">
        <v>618</v>
      </c>
      <c r="V486" s="285"/>
      <c r="W486" s="285"/>
      <c r="X486" s="285"/>
      <c r="Y486" s="285"/>
      <c r="Z486" s="285"/>
      <c r="AD486" s="284"/>
      <c r="AE486" s="284"/>
      <c r="AF486" s="284"/>
      <c r="AG486" s="284"/>
      <c r="AH486" s="284"/>
      <c r="AI486" s="284"/>
      <c r="AJ486" s="284"/>
    </row>
    <row r="487" spans="2:37" ht="7.5" customHeight="1" x14ac:dyDescent="0.25">
      <c r="B487" s="284"/>
      <c r="C487" s="284"/>
      <c r="D487" s="284"/>
      <c r="E487" s="284"/>
      <c r="H487" s="285"/>
      <c r="I487" s="285"/>
      <c r="J487" s="285"/>
      <c r="K487" s="285"/>
      <c r="L487" s="285"/>
      <c r="M487" s="285"/>
      <c r="N487" s="285"/>
      <c r="O487" s="285"/>
      <c r="P487" s="285"/>
      <c r="Q487" s="285"/>
      <c r="R487" s="285"/>
      <c r="U487" s="285"/>
      <c r="V487" s="285"/>
      <c r="W487" s="285"/>
      <c r="X487" s="285"/>
      <c r="Y487" s="285"/>
      <c r="Z487" s="285"/>
      <c r="AD487" s="284"/>
      <c r="AE487" s="284"/>
      <c r="AF487" s="284"/>
      <c r="AG487" s="284"/>
      <c r="AH487" s="284"/>
      <c r="AI487" s="284"/>
      <c r="AJ487" s="284"/>
    </row>
    <row r="488" spans="2:37" ht="6.75" customHeight="1" x14ac:dyDescent="0.25">
      <c r="B488" s="284"/>
      <c r="C488" s="284"/>
      <c r="D488" s="284"/>
      <c r="E488" s="284"/>
      <c r="AD488" s="284"/>
      <c r="AE488" s="284"/>
      <c r="AF488" s="284"/>
      <c r="AG488" s="284"/>
      <c r="AH488" s="284"/>
      <c r="AI488" s="284"/>
      <c r="AJ488" s="284"/>
    </row>
    <row r="489" spans="2:37" x14ac:dyDescent="0.25">
      <c r="F489" s="250" t="s">
        <v>1100</v>
      </c>
      <c r="G489" s="250"/>
      <c r="H489" s="250"/>
      <c r="I489" s="250"/>
      <c r="J489" s="250"/>
      <c r="L489" s="279" t="s">
        <v>1101</v>
      </c>
      <c r="M489" s="279"/>
      <c r="N489" s="279"/>
      <c r="O489" s="279"/>
      <c r="P489" s="279"/>
      <c r="Q489" s="279"/>
      <c r="R489" s="279"/>
      <c r="S489" s="279"/>
      <c r="T489" s="279"/>
    </row>
    <row r="490" spans="2:37" x14ac:dyDescent="0.25">
      <c r="F490" s="280" t="s">
        <v>1102</v>
      </c>
      <c r="G490" s="280"/>
      <c r="H490" s="280"/>
      <c r="I490" s="280"/>
      <c r="J490" s="280"/>
      <c r="K490" s="280"/>
      <c r="L490" s="280"/>
      <c r="M490" s="280"/>
      <c r="N490" s="280"/>
      <c r="O490" s="280"/>
      <c r="P490" s="280"/>
      <c r="Q490" s="280"/>
      <c r="R490" s="280"/>
      <c r="S490" s="280"/>
      <c r="V490" s="134">
        <v>81</v>
      </c>
      <c r="X490" s="288" t="s">
        <v>1088</v>
      </c>
      <c r="Y490" s="288"/>
      <c r="Z490" s="288"/>
      <c r="AA490" s="288"/>
      <c r="AF490" s="282" t="s">
        <v>1089</v>
      </c>
      <c r="AG490" s="282"/>
      <c r="AH490" s="282"/>
      <c r="AI490" s="282"/>
      <c r="AJ490" s="282"/>
    </row>
    <row r="491" spans="2:37" ht="11.25" customHeight="1" x14ac:dyDescent="0.25">
      <c r="F491" s="280"/>
      <c r="G491" s="280"/>
      <c r="H491" s="280"/>
      <c r="I491" s="280"/>
      <c r="J491" s="280"/>
      <c r="K491" s="280"/>
      <c r="L491" s="280"/>
      <c r="M491" s="280"/>
      <c r="N491" s="280"/>
      <c r="O491" s="280"/>
      <c r="P491" s="280"/>
      <c r="Q491" s="280"/>
      <c r="R491" s="280"/>
      <c r="S491" s="280"/>
      <c r="X491" s="288"/>
      <c r="Y491" s="288"/>
      <c r="Z491" s="288"/>
      <c r="AA491" s="288"/>
    </row>
    <row r="492" spans="2:37" ht="12" customHeight="1" x14ac:dyDescent="0.25">
      <c r="F492" s="280"/>
      <c r="G492" s="280"/>
      <c r="H492" s="280"/>
      <c r="I492" s="280"/>
      <c r="J492" s="280"/>
      <c r="K492" s="280"/>
      <c r="L492" s="280"/>
      <c r="M492" s="280"/>
      <c r="N492" s="280"/>
      <c r="O492" s="280"/>
      <c r="P492" s="280"/>
      <c r="Q492" s="280"/>
      <c r="R492" s="280"/>
      <c r="S492" s="280"/>
    </row>
    <row r="493" spans="2:37" ht="12" customHeight="1" x14ac:dyDescent="0.25">
      <c r="F493" s="280"/>
      <c r="G493" s="280"/>
      <c r="H493" s="280"/>
      <c r="I493" s="280"/>
      <c r="J493" s="280"/>
      <c r="K493" s="280"/>
      <c r="L493" s="280"/>
      <c r="M493" s="280"/>
      <c r="N493" s="280"/>
      <c r="O493" s="280"/>
      <c r="P493" s="280"/>
      <c r="Q493" s="280"/>
      <c r="R493" s="280"/>
      <c r="S493" s="280"/>
    </row>
    <row r="494" spans="2:37" x14ac:dyDescent="0.25">
      <c r="F494" s="250" t="s">
        <v>1103</v>
      </c>
      <c r="G494" s="250"/>
      <c r="H494" s="250"/>
      <c r="I494" s="250"/>
      <c r="J494" s="250"/>
      <c r="L494" s="279" t="s">
        <v>1104</v>
      </c>
      <c r="M494" s="279"/>
      <c r="N494" s="279"/>
      <c r="O494" s="279"/>
      <c r="P494" s="279"/>
      <c r="Q494" s="279"/>
      <c r="R494" s="279"/>
      <c r="S494" s="279"/>
      <c r="T494" s="279"/>
    </row>
    <row r="495" spans="2:37" x14ac:dyDescent="0.25">
      <c r="F495" s="280" t="s">
        <v>1105</v>
      </c>
      <c r="G495" s="280"/>
      <c r="H495" s="280"/>
      <c r="I495" s="280"/>
      <c r="J495" s="280"/>
      <c r="K495" s="280"/>
      <c r="L495" s="280"/>
      <c r="M495" s="280"/>
      <c r="N495" s="280"/>
      <c r="O495" s="280"/>
      <c r="P495" s="280"/>
      <c r="Q495" s="280"/>
      <c r="R495" s="280"/>
      <c r="S495" s="280"/>
      <c r="V495" s="134">
        <v>81</v>
      </c>
      <c r="X495" s="288" t="s">
        <v>1088</v>
      </c>
      <c r="Y495" s="288"/>
      <c r="Z495" s="288"/>
      <c r="AA495" s="288"/>
      <c r="AF495" s="282" t="s">
        <v>800</v>
      </c>
      <c r="AG495" s="282"/>
      <c r="AH495" s="282"/>
      <c r="AI495" s="282"/>
      <c r="AJ495" s="282"/>
    </row>
    <row r="496" spans="2:37" ht="11.25" customHeight="1" x14ac:dyDescent="0.25">
      <c r="F496" s="280"/>
      <c r="G496" s="280"/>
      <c r="H496" s="280"/>
      <c r="I496" s="280"/>
      <c r="J496" s="280"/>
      <c r="K496" s="280"/>
      <c r="L496" s="280"/>
      <c r="M496" s="280"/>
      <c r="N496" s="280"/>
      <c r="O496" s="280"/>
      <c r="P496" s="280"/>
      <c r="Q496" s="280"/>
      <c r="R496" s="280"/>
      <c r="S496" s="280"/>
      <c r="X496" s="288"/>
      <c r="Y496" s="288"/>
      <c r="Z496" s="288"/>
      <c r="AA496" s="288"/>
    </row>
    <row r="497" spans="6:36" ht="12" customHeight="1" x14ac:dyDescent="0.25">
      <c r="F497" s="280"/>
      <c r="G497" s="280"/>
      <c r="H497" s="280"/>
      <c r="I497" s="280"/>
      <c r="J497" s="280"/>
      <c r="K497" s="280"/>
      <c r="L497" s="280"/>
      <c r="M497" s="280"/>
      <c r="N497" s="280"/>
      <c r="O497" s="280"/>
      <c r="P497" s="280"/>
      <c r="Q497" s="280"/>
      <c r="R497" s="280"/>
      <c r="S497" s="280"/>
    </row>
    <row r="498" spans="6:36" ht="12" customHeight="1" x14ac:dyDescent="0.25">
      <c r="F498" s="280"/>
      <c r="G498" s="280"/>
      <c r="H498" s="280"/>
      <c r="I498" s="280"/>
      <c r="J498" s="280"/>
      <c r="K498" s="280"/>
      <c r="L498" s="280"/>
      <c r="M498" s="280"/>
      <c r="N498" s="280"/>
      <c r="O498" s="280"/>
      <c r="P498" s="280"/>
      <c r="Q498" s="280"/>
      <c r="R498" s="280"/>
      <c r="S498" s="280"/>
    </row>
    <row r="499" spans="6:36" x14ac:dyDescent="0.25">
      <c r="F499" s="250" t="s">
        <v>1106</v>
      </c>
      <c r="G499" s="250"/>
      <c r="H499" s="250"/>
      <c r="I499" s="250"/>
      <c r="J499" s="250"/>
      <c r="L499" s="279" t="s">
        <v>1107</v>
      </c>
      <c r="M499" s="279"/>
      <c r="N499" s="279"/>
      <c r="O499" s="279"/>
      <c r="P499" s="279"/>
      <c r="Q499" s="279"/>
      <c r="R499" s="279"/>
      <c r="S499" s="279"/>
      <c r="T499" s="279"/>
    </row>
    <row r="500" spans="6:36" x14ac:dyDescent="0.25">
      <c r="F500" s="280" t="s">
        <v>1108</v>
      </c>
      <c r="G500" s="280"/>
      <c r="H500" s="280"/>
      <c r="I500" s="280"/>
      <c r="J500" s="280"/>
      <c r="K500" s="280"/>
      <c r="L500" s="280"/>
      <c r="M500" s="280"/>
      <c r="N500" s="280"/>
      <c r="O500" s="280"/>
      <c r="P500" s="280"/>
      <c r="Q500" s="280"/>
      <c r="R500" s="280"/>
      <c r="S500" s="280"/>
      <c r="V500" s="134">
        <v>81</v>
      </c>
      <c r="X500" s="288" t="s">
        <v>1088</v>
      </c>
      <c r="Y500" s="288"/>
      <c r="Z500" s="288"/>
      <c r="AA500" s="288"/>
      <c r="AF500" s="282" t="s">
        <v>633</v>
      </c>
      <c r="AG500" s="282"/>
      <c r="AH500" s="282"/>
      <c r="AI500" s="282"/>
      <c r="AJ500" s="282"/>
    </row>
    <row r="501" spans="6:36" ht="11.25" customHeight="1" x14ac:dyDescent="0.25">
      <c r="F501" s="280"/>
      <c r="G501" s="280"/>
      <c r="H501" s="280"/>
      <c r="I501" s="280"/>
      <c r="J501" s="280"/>
      <c r="K501" s="280"/>
      <c r="L501" s="280"/>
      <c r="M501" s="280"/>
      <c r="N501" s="280"/>
      <c r="O501" s="280"/>
      <c r="P501" s="280"/>
      <c r="Q501" s="280"/>
      <c r="R501" s="280"/>
      <c r="S501" s="280"/>
      <c r="X501" s="288"/>
      <c r="Y501" s="288"/>
      <c r="Z501" s="288"/>
      <c r="AA501" s="288"/>
    </row>
    <row r="502" spans="6:36" ht="12" customHeight="1" x14ac:dyDescent="0.25">
      <c r="F502" s="280"/>
      <c r="G502" s="280"/>
      <c r="H502" s="280"/>
      <c r="I502" s="280"/>
      <c r="J502" s="280"/>
      <c r="K502" s="280"/>
      <c r="L502" s="280"/>
      <c r="M502" s="280"/>
      <c r="N502" s="280"/>
      <c r="O502" s="280"/>
      <c r="P502" s="280"/>
      <c r="Q502" s="280"/>
      <c r="R502" s="280"/>
      <c r="S502" s="280"/>
    </row>
    <row r="503" spans="6:36" ht="12" customHeight="1" x14ac:dyDescent="0.25">
      <c r="F503" s="280"/>
      <c r="G503" s="280"/>
      <c r="H503" s="280"/>
      <c r="I503" s="280"/>
      <c r="J503" s="280"/>
      <c r="K503" s="280"/>
      <c r="L503" s="280"/>
      <c r="M503" s="280"/>
      <c r="N503" s="280"/>
      <c r="O503" s="280"/>
      <c r="P503" s="280"/>
      <c r="Q503" s="280"/>
      <c r="R503" s="280"/>
      <c r="S503" s="280"/>
    </row>
    <row r="504" spans="6:36" x14ac:dyDescent="0.25">
      <c r="F504" s="250" t="s">
        <v>1109</v>
      </c>
      <c r="G504" s="250"/>
      <c r="H504" s="250"/>
      <c r="I504" s="250"/>
      <c r="J504" s="250"/>
      <c r="L504" s="279" t="s">
        <v>1110</v>
      </c>
      <c r="M504" s="279"/>
      <c r="N504" s="279"/>
      <c r="O504" s="279"/>
      <c r="P504" s="279"/>
      <c r="Q504" s="279"/>
      <c r="R504" s="279"/>
      <c r="S504" s="279"/>
      <c r="T504" s="279"/>
    </row>
    <row r="505" spans="6:36" x14ac:dyDescent="0.25">
      <c r="F505" s="280" t="s">
        <v>1111</v>
      </c>
      <c r="G505" s="280"/>
      <c r="H505" s="280"/>
      <c r="I505" s="280"/>
      <c r="J505" s="280"/>
      <c r="K505" s="280"/>
      <c r="L505" s="280"/>
      <c r="M505" s="280"/>
      <c r="N505" s="280"/>
      <c r="O505" s="280"/>
      <c r="P505" s="280"/>
      <c r="Q505" s="280"/>
      <c r="R505" s="280"/>
      <c r="S505" s="280"/>
      <c r="V505" s="134">
        <v>81</v>
      </c>
      <c r="X505" s="288" t="s">
        <v>1088</v>
      </c>
      <c r="Y505" s="288"/>
      <c r="Z505" s="288"/>
      <c r="AA505" s="288"/>
      <c r="AF505" s="282" t="s">
        <v>633</v>
      </c>
      <c r="AG505" s="282"/>
      <c r="AH505" s="282"/>
      <c r="AI505" s="282"/>
      <c r="AJ505" s="282"/>
    </row>
    <row r="506" spans="6:36" ht="11.25" customHeight="1" x14ac:dyDescent="0.25">
      <c r="F506" s="280"/>
      <c r="G506" s="280"/>
      <c r="H506" s="280"/>
      <c r="I506" s="280"/>
      <c r="J506" s="280"/>
      <c r="K506" s="280"/>
      <c r="L506" s="280"/>
      <c r="M506" s="280"/>
      <c r="N506" s="280"/>
      <c r="O506" s="280"/>
      <c r="P506" s="280"/>
      <c r="Q506" s="280"/>
      <c r="R506" s="280"/>
      <c r="S506" s="280"/>
      <c r="X506" s="288"/>
      <c r="Y506" s="288"/>
      <c r="Z506" s="288"/>
      <c r="AA506" s="288"/>
    </row>
    <row r="507" spans="6:36" ht="12" customHeight="1" x14ac:dyDescent="0.25">
      <c r="F507" s="280"/>
      <c r="G507" s="280"/>
      <c r="H507" s="280"/>
      <c r="I507" s="280"/>
      <c r="J507" s="280"/>
      <c r="K507" s="280"/>
      <c r="L507" s="280"/>
      <c r="M507" s="280"/>
      <c r="N507" s="280"/>
      <c r="O507" s="280"/>
      <c r="P507" s="280"/>
      <c r="Q507" s="280"/>
      <c r="R507" s="280"/>
      <c r="S507" s="280"/>
    </row>
    <row r="508" spans="6:36" ht="12" customHeight="1" x14ac:dyDescent="0.25">
      <c r="F508" s="280"/>
      <c r="G508" s="280"/>
      <c r="H508" s="280"/>
      <c r="I508" s="280"/>
      <c r="J508" s="280"/>
      <c r="K508" s="280"/>
      <c r="L508" s="280"/>
      <c r="M508" s="280"/>
      <c r="N508" s="280"/>
      <c r="O508" s="280"/>
      <c r="P508" s="280"/>
      <c r="Q508" s="280"/>
      <c r="R508" s="280"/>
      <c r="S508" s="280"/>
    </row>
    <row r="509" spans="6:36" x14ac:dyDescent="0.25">
      <c r="F509" s="250" t="s">
        <v>1112</v>
      </c>
      <c r="G509" s="250"/>
      <c r="H509" s="250"/>
      <c r="I509" s="250"/>
      <c r="J509" s="250"/>
      <c r="L509" s="279" t="s">
        <v>1113</v>
      </c>
      <c r="M509" s="279"/>
      <c r="N509" s="279"/>
      <c r="O509" s="279"/>
      <c r="P509" s="279"/>
      <c r="Q509" s="279"/>
      <c r="R509" s="279"/>
      <c r="S509" s="279"/>
      <c r="T509" s="279"/>
    </row>
    <row r="510" spans="6:36" x14ac:dyDescent="0.25">
      <c r="F510" s="280" t="s">
        <v>1114</v>
      </c>
      <c r="G510" s="280"/>
      <c r="H510" s="280"/>
      <c r="I510" s="280"/>
      <c r="J510" s="280"/>
      <c r="K510" s="280"/>
      <c r="L510" s="280"/>
      <c r="M510" s="280"/>
      <c r="N510" s="280"/>
      <c r="O510" s="280"/>
      <c r="P510" s="280"/>
      <c r="Q510" s="280"/>
      <c r="R510" s="280"/>
      <c r="S510" s="280"/>
      <c r="V510" s="134">
        <v>81</v>
      </c>
      <c r="X510" s="288" t="s">
        <v>1088</v>
      </c>
      <c r="Y510" s="288"/>
      <c r="Z510" s="288"/>
      <c r="AA510" s="288"/>
      <c r="AF510" s="282" t="s">
        <v>799</v>
      </c>
      <c r="AG510" s="282"/>
      <c r="AH510" s="282"/>
      <c r="AI510" s="282"/>
      <c r="AJ510" s="282"/>
    </row>
    <row r="511" spans="6:36" ht="11.25" customHeight="1" x14ac:dyDescent="0.25">
      <c r="F511" s="280"/>
      <c r="G511" s="280"/>
      <c r="H511" s="280"/>
      <c r="I511" s="280"/>
      <c r="J511" s="280"/>
      <c r="K511" s="280"/>
      <c r="L511" s="280"/>
      <c r="M511" s="280"/>
      <c r="N511" s="280"/>
      <c r="O511" s="280"/>
      <c r="P511" s="280"/>
      <c r="Q511" s="280"/>
      <c r="R511" s="280"/>
      <c r="S511" s="280"/>
      <c r="X511" s="288"/>
      <c r="Y511" s="288"/>
      <c r="Z511" s="288"/>
      <c r="AA511" s="288"/>
    </row>
    <row r="512" spans="6:36" ht="12" customHeight="1" x14ac:dyDescent="0.25">
      <c r="F512" s="280"/>
      <c r="G512" s="280"/>
      <c r="H512" s="280"/>
      <c r="I512" s="280"/>
      <c r="J512" s="280"/>
      <c r="K512" s="280"/>
      <c r="L512" s="280"/>
      <c r="M512" s="280"/>
      <c r="N512" s="280"/>
      <c r="O512" s="280"/>
      <c r="P512" s="280"/>
      <c r="Q512" s="280"/>
      <c r="R512" s="280"/>
      <c r="S512" s="280"/>
    </row>
    <row r="513" spans="2:37" ht="12" customHeight="1" x14ac:dyDescent="0.25">
      <c r="F513" s="280"/>
      <c r="G513" s="280"/>
      <c r="H513" s="280"/>
      <c r="I513" s="280"/>
      <c r="J513" s="280"/>
      <c r="K513" s="280"/>
      <c r="L513" s="280"/>
      <c r="M513" s="280"/>
      <c r="N513" s="280"/>
      <c r="O513" s="280"/>
      <c r="P513" s="280"/>
      <c r="Q513" s="280"/>
      <c r="R513" s="280"/>
      <c r="S513" s="280"/>
    </row>
    <row r="514" spans="2:37" x14ac:dyDescent="0.25">
      <c r="F514" s="250" t="s">
        <v>1115</v>
      </c>
      <c r="G514" s="250"/>
      <c r="H514" s="250"/>
      <c r="I514" s="250"/>
      <c r="J514" s="250"/>
      <c r="L514" s="279" t="s">
        <v>1116</v>
      </c>
      <c r="M514" s="279"/>
      <c r="N514" s="279"/>
      <c r="O514" s="279"/>
      <c r="P514" s="279"/>
      <c r="Q514" s="279"/>
      <c r="R514" s="279"/>
      <c r="S514" s="279"/>
      <c r="T514" s="279"/>
    </row>
    <row r="515" spans="2:37" x14ac:dyDescent="0.25">
      <c r="F515" s="280" t="s">
        <v>1117</v>
      </c>
      <c r="G515" s="280"/>
      <c r="H515" s="280"/>
      <c r="I515" s="280"/>
      <c r="J515" s="280"/>
      <c r="K515" s="280"/>
      <c r="L515" s="280"/>
      <c r="M515" s="280"/>
      <c r="N515" s="280"/>
      <c r="O515" s="280"/>
      <c r="P515" s="280"/>
      <c r="Q515" s="280"/>
      <c r="R515" s="280"/>
      <c r="S515" s="280"/>
      <c r="V515" s="134">
        <v>81</v>
      </c>
      <c r="X515" s="288" t="s">
        <v>1088</v>
      </c>
      <c r="Y515" s="288"/>
      <c r="Z515" s="288"/>
      <c r="AA515" s="288"/>
      <c r="AF515" s="282" t="s">
        <v>779</v>
      </c>
      <c r="AG515" s="282"/>
      <c r="AH515" s="282"/>
      <c r="AI515" s="282"/>
      <c r="AJ515" s="282"/>
    </row>
    <row r="516" spans="2:37" ht="11.25" customHeight="1" x14ac:dyDescent="0.25">
      <c r="F516" s="280"/>
      <c r="G516" s="280"/>
      <c r="H516" s="280"/>
      <c r="I516" s="280"/>
      <c r="J516" s="280"/>
      <c r="K516" s="280"/>
      <c r="L516" s="280"/>
      <c r="M516" s="280"/>
      <c r="N516" s="280"/>
      <c r="O516" s="280"/>
      <c r="P516" s="280"/>
      <c r="Q516" s="280"/>
      <c r="R516" s="280"/>
      <c r="S516" s="280"/>
      <c r="X516" s="288"/>
      <c r="Y516" s="288"/>
      <c r="Z516" s="288"/>
      <c r="AA516" s="288"/>
    </row>
    <row r="517" spans="2:37" ht="12" customHeight="1" x14ac:dyDescent="0.25">
      <c r="F517" s="280"/>
      <c r="G517" s="280"/>
      <c r="H517" s="280"/>
      <c r="I517" s="280"/>
      <c r="J517" s="280"/>
      <c r="K517" s="280"/>
      <c r="L517" s="280"/>
      <c r="M517" s="280"/>
      <c r="N517" s="280"/>
      <c r="O517" s="280"/>
      <c r="P517" s="280"/>
      <c r="Q517" s="280"/>
      <c r="R517" s="280"/>
      <c r="S517" s="280"/>
    </row>
    <row r="518" spans="2:37" ht="12" customHeight="1" x14ac:dyDescent="0.25">
      <c r="F518" s="280"/>
      <c r="G518" s="280"/>
      <c r="H518" s="280"/>
      <c r="I518" s="280"/>
      <c r="J518" s="280"/>
      <c r="K518" s="280"/>
      <c r="L518" s="280"/>
      <c r="M518" s="280"/>
      <c r="N518" s="280"/>
      <c r="O518" s="280"/>
      <c r="P518" s="280"/>
      <c r="Q518" s="280"/>
      <c r="R518" s="280"/>
      <c r="S518" s="280"/>
    </row>
    <row r="519" spans="2:37" x14ac:dyDescent="0.25">
      <c r="F519" s="250" t="s">
        <v>1118</v>
      </c>
      <c r="G519" s="250"/>
      <c r="H519" s="250"/>
      <c r="I519" s="250"/>
      <c r="J519" s="250"/>
      <c r="L519" s="279" t="s">
        <v>1119</v>
      </c>
      <c r="M519" s="279"/>
      <c r="N519" s="279"/>
      <c r="O519" s="279"/>
      <c r="P519" s="279"/>
      <c r="Q519" s="279"/>
      <c r="R519" s="279"/>
      <c r="S519" s="279"/>
      <c r="T519" s="279"/>
    </row>
    <row r="520" spans="2:37" x14ac:dyDescent="0.25">
      <c r="F520" s="280" t="s">
        <v>1120</v>
      </c>
      <c r="G520" s="280"/>
      <c r="H520" s="280"/>
      <c r="I520" s="280"/>
      <c r="J520" s="280"/>
      <c r="K520" s="280"/>
      <c r="L520" s="280"/>
      <c r="M520" s="280"/>
      <c r="N520" s="280"/>
      <c r="O520" s="280"/>
      <c r="P520" s="280"/>
      <c r="Q520" s="280"/>
      <c r="R520" s="280"/>
      <c r="S520" s="280"/>
      <c r="V520" s="134">
        <v>81</v>
      </c>
      <c r="X520" s="288" t="s">
        <v>1088</v>
      </c>
      <c r="Y520" s="288"/>
      <c r="Z520" s="288"/>
      <c r="AA520" s="288"/>
      <c r="AF520" s="282" t="s">
        <v>663</v>
      </c>
      <c r="AG520" s="282"/>
      <c r="AH520" s="282"/>
      <c r="AI520" s="282"/>
      <c r="AJ520" s="282"/>
    </row>
    <row r="521" spans="2:37" ht="11.25" customHeight="1" x14ac:dyDescent="0.25">
      <c r="F521" s="280"/>
      <c r="G521" s="280"/>
      <c r="H521" s="280"/>
      <c r="I521" s="280"/>
      <c r="J521" s="280"/>
      <c r="K521" s="280"/>
      <c r="L521" s="280"/>
      <c r="M521" s="280"/>
      <c r="N521" s="280"/>
      <c r="O521" s="280"/>
      <c r="P521" s="280"/>
      <c r="Q521" s="280"/>
      <c r="R521" s="280"/>
      <c r="S521" s="280"/>
      <c r="X521" s="288"/>
      <c r="Y521" s="288"/>
      <c r="Z521" s="288"/>
      <c r="AA521" s="288"/>
    </row>
    <row r="522" spans="2:37" ht="12" customHeight="1" x14ac:dyDescent="0.25">
      <c r="F522" s="280"/>
      <c r="G522" s="280"/>
      <c r="H522" s="280"/>
      <c r="I522" s="280"/>
      <c r="J522" s="280"/>
      <c r="K522" s="280"/>
      <c r="L522" s="280"/>
      <c r="M522" s="280"/>
      <c r="N522" s="280"/>
      <c r="O522" s="280"/>
      <c r="P522" s="280"/>
      <c r="Q522" s="280"/>
      <c r="R522" s="280"/>
      <c r="S522" s="280"/>
    </row>
    <row r="523" spans="2:37" ht="12" customHeight="1" x14ac:dyDescent="0.25">
      <c r="F523" s="280"/>
      <c r="G523" s="280"/>
      <c r="H523" s="280"/>
      <c r="I523" s="280"/>
      <c r="J523" s="280"/>
      <c r="K523" s="280"/>
      <c r="L523" s="280"/>
      <c r="M523" s="280"/>
      <c r="N523" s="280"/>
      <c r="O523" s="280"/>
      <c r="P523" s="280"/>
      <c r="Q523" s="280"/>
      <c r="R523" s="280"/>
      <c r="S523" s="280"/>
    </row>
    <row r="524" spans="2:37" x14ac:dyDescent="0.25">
      <c r="F524" s="250" t="s">
        <v>1121</v>
      </c>
      <c r="G524" s="250"/>
      <c r="H524" s="250"/>
      <c r="I524" s="250"/>
      <c r="J524" s="250"/>
      <c r="L524" s="279" t="s">
        <v>1122</v>
      </c>
      <c r="M524" s="279"/>
      <c r="N524" s="279"/>
      <c r="O524" s="279"/>
      <c r="P524" s="279"/>
      <c r="Q524" s="279"/>
      <c r="R524" s="279"/>
      <c r="S524" s="279"/>
      <c r="T524" s="279"/>
    </row>
    <row r="525" spans="2:37" ht="11.25" customHeight="1" x14ac:dyDescent="0.25"/>
    <row r="526" spans="2:37" ht="14.25" customHeight="1" x14ac:dyDescent="0.25">
      <c r="B526" s="286" t="s">
        <v>566</v>
      </c>
      <c r="C526" s="286"/>
      <c r="D526" s="286"/>
      <c r="J526" s="287" t="s">
        <v>613</v>
      </c>
      <c r="K526" s="287"/>
      <c r="L526" s="287"/>
      <c r="M526" s="287"/>
      <c r="N526" s="287"/>
      <c r="O526" s="287"/>
      <c r="P526" s="287"/>
      <c r="Q526" s="287"/>
      <c r="R526" s="287"/>
      <c r="S526" s="287"/>
      <c r="T526" s="287"/>
      <c r="U526" s="287"/>
      <c r="V526" s="287"/>
      <c r="W526" s="287"/>
      <c r="X526" s="287"/>
      <c r="Y526" s="287"/>
      <c r="Z526" s="287"/>
      <c r="AA526" s="287"/>
      <c r="AB526" s="287"/>
      <c r="AC526" s="287"/>
      <c r="AD526" s="287"/>
      <c r="AE526" s="287"/>
      <c r="AF526" s="287"/>
      <c r="AG526" s="287"/>
      <c r="AH526" s="287"/>
      <c r="AI526" s="287"/>
      <c r="AJ526" s="287"/>
      <c r="AK526" s="287"/>
    </row>
    <row r="527" spans="2:37" x14ac:dyDescent="0.25">
      <c r="D527" s="277" t="s">
        <v>619</v>
      </c>
      <c r="E527" s="277"/>
      <c r="F527" s="277"/>
      <c r="G527" s="277"/>
      <c r="H527" s="277"/>
      <c r="I527" s="277"/>
      <c r="J527" s="277"/>
      <c r="K527" s="277"/>
      <c r="L527" s="277"/>
      <c r="M527" s="277"/>
      <c r="N527" s="277"/>
      <c r="AC527" s="278">
        <v>127500</v>
      </c>
      <c r="AD527" s="278"/>
      <c r="AE527" s="278"/>
      <c r="AF527" s="278"/>
      <c r="AG527" s="278"/>
      <c r="AH527" s="278"/>
      <c r="AI527" s="278"/>
      <c r="AJ527" s="278"/>
      <c r="AK527" s="278"/>
    </row>
    <row r="528" spans="2:37" ht="21" customHeight="1" x14ac:dyDescent="0.25"/>
    <row r="529" spans="2:37" ht="30" customHeight="1" x14ac:dyDescent="0.25"/>
    <row r="530" spans="2:37" ht="6" customHeight="1" x14ac:dyDescent="0.25"/>
    <row r="531" spans="2:37" x14ac:dyDescent="0.25">
      <c r="C531" s="277" t="s">
        <v>614</v>
      </c>
      <c r="D531" s="277"/>
      <c r="E531" s="277"/>
      <c r="F531" s="277"/>
      <c r="G531" s="277"/>
      <c r="H531" s="277"/>
      <c r="J531" s="283" t="s">
        <v>600</v>
      </c>
      <c r="K531" s="283"/>
      <c r="L531" s="283"/>
      <c r="M531" s="283"/>
      <c r="N531" s="283"/>
      <c r="O531" s="283"/>
      <c r="P531" s="283"/>
      <c r="Q531" s="283"/>
      <c r="R531" s="283"/>
      <c r="S531" s="283"/>
      <c r="T531" s="283"/>
      <c r="U531" s="283"/>
      <c r="V531" s="283"/>
      <c r="W531" s="283"/>
      <c r="X531" s="283"/>
      <c r="Y531" s="283"/>
      <c r="Z531" s="283"/>
      <c r="AA531" s="283"/>
      <c r="AB531" s="283"/>
      <c r="AC531" s="283"/>
      <c r="AD531" s="283"/>
      <c r="AE531" s="283"/>
      <c r="AF531" s="283"/>
      <c r="AG531" s="283"/>
      <c r="AH531" s="283"/>
      <c r="AI531" s="283"/>
      <c r="AJ531" s="283"/>
      <c r="AK531" s="283"/>
    </row>
    <row r="532" spans="2:37" ht="6.75" customHeight="1" x14ac:dyDescent="0.25">
      <c r="B532" s="284" t="s">
        <v>615</v>
      </c>
      <c r="C532" s="284"/>
      <c r="D532" s="284"/>
      <c r="E532" s="284"/>
      <c r="AD532" s="284" t="s">
        <v>616</v>
      </c>
      <c r="AE532" s="284"/>
      <c r="AF532" s="284"/>
      <c r="AG532" s="284"/>
      <c r="AH532" s="284"/>
      <c r="AI532" s="284"/>
      <c r="AJ532" s="284"/>
    </row>
    <row r="533" spans="2:37" ht="6" customHeight="1" x14ac:dyDescent="0.25">
      <c r="B533" s="284"/>
      <c r="C533" s="284"/>
      <c r="D533" s="284"/>
      <c r="E533" s="284"/>
      <c r="H533" s="285" t="s">
        <v>617</v>
      </c>
      <c r="I533" s="285"/>
      <c r="J533" s="285"/>
      <c r="K533" s="285"/>
      <c r="L533" s="285"/>
      <c r="M533" s="285"/>
      <c r="N533" s="285"/>
      <c r="O533" s="285"/>
      <c r="P533" s="285"/>
      <c r="Q533" s="285"/>
      <c r="R533" s="285"/>
      <c r="U533" s="285" t="s">
        <v>618</v>
      </c>
      <c r="V533" s="285"/>
      <c r="W533" s="285"/>
      <c r="X533" s="285"/>
      <c r="Y533" s="285"/>
      <c r="Z533" s="285"/>
      <c r="AD533" s="284"/>
      <c r="AE533" s="284"/>
      <c r="AF533" s="284"/>
      <c r="AG533" s="284"/>
      <c r="AH533" s="284"/>
      <c r="AI533" s="284"/>
      <c r="AJ533" s="284"/>
    </row>
    <row r="534" spans="2:37" ht="7.5" customHeight="1" x14ac:dyDescent="0.25">
      <c r="B534" s="284"/>
      <c r="C534" s="284"/>
      <c r="D534" s="284"/>
      <c r="E534" s="284"/>
      <c r="H534" s="285"/>
      <c r="I534" s="285"/>
      <c r="J534" s="285"/>
      <c r="K534" s="285"/>
      <c r="L534" s="285"/>
      <c r="M534" s="285"/>
      <c r="N534" s="285"/>
      <c r="O534" s="285"/>
      <c r="P534" s="285"/>
      <c r="Q534" s="285"/>
      <c r="R534" s="285"/>
      <c r="U534" s="285"/>
      <c r="V534" s="285"/>
      <c r="W534" s="285"/>
      <c r="X534" s="285"/>
      <c r="Y534" s="285"/>
      <c r="Z534" s="285"/>
      <c r="AD534" s="284"/>
      <c r="AE534" s="284"/>
      <c r="AF534" s="284"/>
      <c r="AG534" s="284"/>
      <c r="AH534" s="284"/>
      <c r="AI534" s="284"/>
      <c r="AJ534" s="284"/>
    </row>
    <row r="535" spans="2:37" ht="6.75" customHeight="1" x14ac:dyDescent="0.25">
      <c r="B535" s="284"/>
      <c r="C535" s="284"/>
      <c r="D535" s="284"/>
      <c r="E535" s="284"/>
      <c r="AD535" s="284"/>
      <c r="AE535" s="284"/>
      <c r="AF535" s="284"/>
      <c r="AG535" s="284"/>
      <c r="AH535" s="284"/>
      <c r="AI535" s="284"/>
      <c r="AJ535" s="284"/>
    </row>
    <row r="536" spans="2:37" x14ac:dyDescent="0.25">
      <c r="B536" s="248" t="s">
        <v>1123</v>
      </c>
      <c r="C536" s="248"/>
      <c r="D536" s="248"/>
      <c r="F536" s="280" t="s">
        <v>1124</v>
      </c>
      <c r="G536" s="280"/>
      <c r="H536" s="280"/>
      <c r="I536" s="280"/>
      <c r="J536" s="280"/>
      <c r="K536" s="280"/>
      <c r="L536" s="280"/>
      <c r="M536" s="280"/>
      <c r="N536" s="280"/>
      <c r="O536" s="280"/>
      <c r="P536" s="280"/>
      <c r="Q536" s="280"/>
      <c r="R536" s="280"/>
      <c r="S536" s="280"/>
      <c r="V536" s="134">
        <v>197</v>
      </c>
      <c r="X536" s="281" t="s">
        <v>368</v>
      </c>
      <c r="Y536" s="281"/>
      <c r="Z536" s="281"/>
      <c r="AA536" s="281"/>
      <c r="AF536" s="282" t="s">
        <v>657</v>
      </c>
      <c r="AG536" s="282"/>
      <c r="AH536" s="282"/>
      <c r="AI536" s="282"/>
      <c r="AJ536" s="282"/>
    </row>
    <row r="537" spans="2:37" ht="11.25" customHeight="1" x14ac:dyDescent="0.25">
      <c r="F537" s="280"/>
      <c r="G537" s="280"/>
      <c r="H537" s="280"/>
      <c r="I537" s="280"/>
      <c r="J537" s="280"/>
      <c r="K537" s="280"/>
      <c r="L537" s="280"/>
      <c r="M537" s="280"/>
      <c r="N537" s="280"/>
      <c r="O537" s="280"/>
      <c r="P537" s="280"/>
      <c r="Q537" s="280"/>
      <c r="R537" s="280"/>
      <c r="S537" s="280"/>
    </row>
    <row r="538" spans="2:37" ht="12" customHeight="1" x14ac:dyDescent="0.25">
      <c r="F538" s="280"/>
      <c r="G538" s="280"/>
      <c r="H538" s="280"/>
      <c r="I538" s="280"/>
      <c r="J538" s="280"/>
      <c r="K538" s="280"/>
      <c r="L538" s="280"/>
      <c r="M538" s="280"/>
      <c r="N538" s="280"/>
      <c r="O538" s="280"/>
      <c r="P538" s="280"/>
      <c r="Q538" s="280"/>
      <c r="R538" s="280"/>
      <c r="S538" s="280"/>
    </row>
    <row r="539" spans="2:37" x14ac:dyDescent="0.25">
      <c r="F539" s="250" t="s">
        <v>601</v>
      </c>
      <c r="G539" s="250"/>
      <c r="H539" s="250"/>
      <c r="I539" s="250"/>
      <c r="J539" s="250"/>
      <c r="L539" s="279" t="s">
        <v>602</v>
      </c>
      <c r="M539" s="279"/>
      <c r="N539" s="279"/>
      <c r="O539" s="279"/>
      <c r="P539" s="279"/>
      <c r="Q539" s="279"/>
      <c r="R539" s="279"/>
      <c r="S539" s="279"/>
      <c r="T539" s="279"/>
    </row>
    <row r="540" spans="2:37" x14ac:dyDescent="0.25">
      <c r="B540" s="248" t="s">
        <v>1125</v>
      </c>
      <c r="C540" s="248"/>
      <c r="D540" s="248"/>
      <c r="F540" s="280" t="s">
        <v>1126</v>
      </c>
      <c r="G540" s="280"/>
      <c r="H540" s="280"/>
      <c r="I540" s="280"/>
      <c r="J540" s="280"/>
      <c r="K540" s="280"/>
      <c r="L540" s="280"/>
      <c r="M540" s="280"/>
      <c r="N540" s="280"/>
      <c r="O540" s="280"/>
      <c r="P540" s="280"/>
      <c r="Q540" s="280"/>
      <c r="R540" s="280"/>
      <c r="S540" s="280"/>
      <c r="V540" s="134">
        <v>197</v>
      </c>
      <c r="X540" s="281" t="s">
        <v>368</v>
      </c>
      <c r="Y540" s="281"/>
      <c r="Z540" s="281"/>
      <c r="AA540" s="281"/>
      <c r="AF540" s="282" t="s">
        <v>657</v>
      </c>
      <c r="AG540" s="282"/>
      <c r="AH540" s="282"/>
      <c r="AI540" s="282"/>
      <c r="AJ540" s="282"/>
    </row>
    <row r="541" spans="2:37" ht="11.25" customHeight="1" x14ac:dyDescent="0.25">
      <c r="F541" s="280"/>
      <c r="G541" s="280"/>
      <c r="H541" s="280"/>
      <c r="I541" s="280"/>
      <c r="J541" s="280"/>
      <c r="K541" s="280"/>
      <c r="L541" s="280"/>
      <c r="M541" s="280"/>
      <c r="N541" s="280"/>
      <c r="O541" s="280"/>
      <c r="P541" s="280"/>
      <c r="Q541" s="280"/>
      <c r="R541" s="280"/>
      <c r="S541" s="280"/>
    </row>
    <row r="542" spans="2:37" ht="12" customHeight="1" x14ac:dyDescent="0.25">
      <c r="F542" s="280"/>
      <c r="G542" s="280"/>
      <c r="H542" s="280"/>
      <c r="I542" s="280"/>
      <c r="J542" s="280"/>
      <c r="K542" s="280"/>
      <c r="L542" s="280"/>
      <c r="M542" s="280"/>
      <c r="N542" s="280"/>
      <c r="O542" s="280"/>
      <c r="P542" s="280"/>
      <c r="Q542" s="280"/>
      <c r="R542" s="280"/>
      <c r="S542" s="280"/>
    </row>
    <row r="543" spans="2:37" ht="12" customHeight="1" x14ac:dyDescent="0.25">
      <c r="F543" s="280"/>
      <c r="G543" s="280"/>
      <c r="H543" s="280"/>
      <c r="I543" s="280"/>
      <c r="J543" s="280"/>
      <c r="K543" s="280"/>
      <c r="L543" s="280"/>
      <c r="M543" s="280"/>
      <c r="N543" s="280"/>
      <c r="O543" s="280"/>
      <c r="P543" s="280"/>
      <c r="Q543" s="280"/>
      <c r="R543" s="280"/>
      <c r="S543" s="280"/>
    </row>
    <row r="544" spans="2:37" x14ac:dyDescent="0.25">
      <c r="F544" s="250" t="s">
        <v>601</v>
      </c>
      <c r="G544" s="250"/>
      <c r="H544" s="250"/>
      <c r="I544" s="250"/>
      <c r="J544" s="250"/>
      <c r="L544" s="279" t="s">
        <v>602</v>
      </c>
      <c r="M544" s="279"/>
      <c r="N544" s="279"/>
      <c r="O544" s="279"/>
      <c r="P544" s="279"/>
      <c r="Q544" s="279"/>
      <c r="R544" s="279"/>
      <c r="S544" s="279"/>
      <c r="T544" s="279"/>
    </row>
    <row r="545" spans="2:37" x14ac:dyDescent="0.25">
      <c r="B545" s="248" t="s">
        <v>1127</v>
      </c>
      <c r="C545" s="248"/>
      <c r="D545" s="248"/>
      <c r="F545" s="280" t="s">
        <v>1128</v>
      </c>
      <c r="G545" s="280"/>
      <c r="H545" s="280"/>
      <c r="I545" s="280"/>
      <c r="J545" s="280"/>
      <c r="K545" s="280"/>
      <c r="L545" s="280"/>
      <c r="M545" s="280"/>
      <c r="N545" s="280"/>
      <c r="O545" s="280"/>
      <c r="P545" s="280"/>
      <c r="Q545" s="280"/>
      <c r="R545" s="280"/>
      <c r="S545" s="280"/>
      <c r="V545" s="134">
        <v>197</v>
      </c>
      <c r="X545" s="281" t="s">
        <v>368</v>
      </c>
      <c r="Y545" s="281"/>
      <c r="Z545" s="281"/>
      <c r="AA545" s="281"/>
      <c r="AF545" s="282" t="s">
        <v>657</v>
      </c>
      <c r="AG545" s="282"/>
      <c r="AH545" s="282"/>
      <c r="AI545" s="282"/>
      <c r="AJ545" s="282"/>
    </row>
    <row r="546" spans="2:37" ht="11.25" customHeight="1" x14ac:dyDescent="0.25">
      <c r="F546" s="280"/>
      <c r="G546" s="280"/>
      <c r="H546" s="280"/>
      <c r="I546" s="280"/>
      <c r="J546" s="280"/>
      <c r="K546" s="280"/>
      <c r="L546" s="280"/>
      <c r="M546" s="280"/>
      <c r="N546" s="280"/>
      <c r="O546" s="280"/>
      <c r="P546" s="280"/>
      <c r="Q546" s="280"/>
      <c r="R546" s="280"/>
      <c r="S546" s="280"/>
    </row>
    <row r="547" spans="2:37" ht="12" customHeight="1" x14ac:dyDescent="0.25">
      <c r="F547" s="280"/>
      <c r="G547" s="280"/>
      <c r="H547" s="280"/>
      <c r="I547" s="280"/>
      <c r="J547" s="280"/>
      <c r="K547" s="280"/>
      <c r="L547" s="280"/>
      <c r="M547" s="280"/>
      <c r="N547" s="280"/>
      <c r="O547" s="280"/>
      <c r="P547" s="280"/>
      <c r="Q547" s="280"/>
      <c r="R547" s="280"/>
      <c r="S547" s="280"/>
    </row>
    <row r="548" spans="2:37" ht="12" customHeight="1" x14ac:dyDescent="0.25">
      <c r="F548" s="280"/>
      <c r="G548" s="280"/>
      <c r="H548" s="280"/>
      <c r="I548" s="280"/>
      <c r="J548" s="280"/>
      <c r="K548" s="280"/>
      <c r="L548" s="280"/>
      <c r="M548" s="280"/>
      <c r="N548" s="280"/>
      <c r="O548" s="280"/>
      <c r="P548" s="280"/>
      <c r="Q548" s="280"/>
      <c r="R548" s="280"/>
      <c r="S548" s="280"/>
    </row>
    <row r="549" spans="2:37" x14ac:dyDescent="0.25">
      <c r="F549" s="250" t="s">
        <v>601</v>
      </c>
      <c r="G549" s="250"/>
      <c r="H549" s="250"/>
      <c r="I549" s="250"/>
      <c r="J549" s="250"/>
      <c r="L549" s="279" t="s">
        <v>602</v>
      </c>
      <c r="M549" s="279"/>
      <c r="N549" s="279"/>
      <c r="O549" s="279"/>
      <c r="P549" s="279"/>
      <c r="Q549" s="279"/>
      <c r="R549" s="279"/>
      <c r="S549" s="279"/>
      <c r="T549" s="279"/>
    </row>
    <row r="550" spans="2:37" ht="11.25" customHeight="1" x14ac:dyDescent="0.25"/>
    <row r="551" spans="2:37" x14ac:dyDescent="0.25">
      <c r="D551" s="277" t="s">
        <v>619</v>
      </c>
      <c r="E551" s="277"/>
      <c r="F551" s="277"/>
      <c r="G551" s="277"/>
      <c r="H551" s="277"/>
      <c r="I551" s="277"/>
      <c r="J551" s="277"/>
      <c r="K551" s="277"/>
      <c r="L551" s="277"/>
      <c r="M551" s="277"/>
      <c r="N551" s="277"/>
      <c r="AC551" s="278">
        <v>95400</v>
      </c>
      <c r="AD551" s="278"/>
      <c r="AE551" s="278"/>
      <c r="AF551" s="278"/>
      <c r="AG551" s="278"/>
      <c r="AH551" s="278"/>
      <c r="AI551" s="278"/>
      <c r="AJ551" s="278"/>
      <c r="AK551" s="278"/>
    </row>
    <row r="552" spans="2:37" ht="21" customHeight="1" x14ac:dyDescent="0.25"/>
    <row r="553" spans="2:37" ht="30" customHeight="1" x14ac:dyDescent="0.25"/>
    <row r="554" spans="2:37" ht="6" customHeight="1" x14ac:dyDescent="0.25"/>
    <row r="555" spans="2:37" x14ac:dyDescent="0.25">
      <c r="C555" s="277" t="s">
        <v>614</v>
      </c>
      <c r="D555" s="277"/>
      <c r="E555" s="277"/>
      <c r="F555" s="277"/>
      <c r="G555" s="277"/>
      <c r="H555" s="277"/>
      <c r="J555" s="283" t="s">
        <v>672</v>
      </c>
      <c r="K555" s="283"/>
      <c r="L555" s="283"/>
      <c r="M555" s="283"/>
      <c r="N555" s="283"/>
      <c r="O555" s="283"/>
      <c r="P555" s="283"/>
      <c r="Q555" s="283"/>
      <c r="R555" s="283"/>
      <c r="S555" s="283"/>
      <c r="T555" s="283"/>
      <c r="U555" s="283"/>
      <c r="V555" s="283"/>
      <c r="W555" s="283"/>
      <c r="X555" s="283"/>
      <c r="Y555" s="283"/>
      <c r="Z555" s="283"/>
      <c r="AA555" s="283"/>
      <c r="AB555" s="283"/>
      <c r="AC555" s="283"/>
      <c r="AD555" s="283"/>
      <c r="AE555" s="283"/>
      <c r="AF555" s="283"/>
      <c r="AG555" s="283"/>
      <c r="AH555" s="283"/>
      <c r="AI555" s="283"/>
      <c r="AJ555" s="283"/>
      <c r="AK555" s="283"/>
    </row>
    <row r="556" spans="2:37" ht="6.75" customHeight="1" x14ac:dyDescent="0.25">
      <c r="B556" s="284" t="s">
        <v>625</v>
      </c>
      <c r="C556" s="284"/>
      <c r="D556" s="284"/>
      <c r="E556" s="284"/>
      <c r="AD556" s="284" t="s">
        <v>616</v>
      </c>
      <c r="AE556" s="284"/>
      <c r="AF556" s="284"/>
      <c r="AG556" s="284"/>
      <c r="AH556" s="284"/>
      <c r="AI556" s="284"/>
      <c r="AJ556" s="284"/>
    </row>
    <row r="557" spans="2:37" ht="6" customHeight="1" x14ac:dyDescent="0.25">
      <c r="B557" s="284"/>
      <c r="C557" s="284"/>
      <c r="D557" s="284"/>
      <c r="E557" s="284"/>
      <c r="H557" s="285" t="s">
        <v>617</v>
      </c>
      <c r="I557" s="285"/>
      <c r="J557" s="285"/>
      <c r="K557" s="285"/>
      <c r="L557" s="285"/>
      <c r="M557" s="285"/>
      <c r="N557" s="285"/>
      <c r="O557" s="285"/>
      <c r="P557" s="285"/>
      <c r="Q557" s="285"/>
      <c r="R557" s="285"/>
      <c r="U557" s="285" t="s">
        <v>618</v>
      </c>
      <c r="V557" s="285"/>
      <c r="W557" s="285"/>
      <c r="X557" s="285"/>
      <c r="Y557" s="285"/>
      <c r="Z557" s="285"/>
      <c r="AD557" s="284"/>
      <c r="AE557" s="284"/>
      <c r="AF557" s="284"/>
      <c r="AG557" s="284"/>
      <c r="AH557" s="284"/>
      <c r="AI557" s="284"/>
      <c r="AJ557" s="284"/>
    </row>
    <row r="558" spans="2:37" ht="7.5" customHeight="1" x14ac:dyDescent="0.25">
      <c r="B558" s="284"/>
      <c r="C558" s="284"/>
      <c r="D558" s="284"/>
      <c r="E558" s="284"/>
      <c r="H558" s="285"/>
      <c r="I558" s="285"/>
      <c r="J558" s="285"/>
      <c r="K558" s="285"/>
      <c r="L558" s="285"/>
      <c r="M558" s="285"/>
      <c r="N558" s="285"/>
      <c r="O558" s="285"/>
      <c r="P558" s="285"/>
      <c r="Q558" s="285"/>
      <c r="R558" s="285"/>
      <c r="U558" s="285"/>
      <c r="V558" s="285"/>
      <c r="W558" s="285"/>
      <c r="X558" s="285"/>
      <c r="Y558" s="285"/>
      <c r="Z558" s="285"/>
      <c r="AD558" s="284"/>
      <c r="AE558" s="284"/>
      <c r="AF558" s="284"/>
      <c r="AG558" s="284"/>
      <c r="AH558" s="284"/>
      <c r="AI558" s="284"/>
      <c r="AJ558" s="284"/>
    </row>
    <row r="559" spans="2:37" ht="6.75" customHeight="1" x14ac:dyDescent="0.25">
      <c r="B559" s="284"/>
      <c r="C559" s="284"/>
      <c r="D559" s="284"/>
      <c r="E559" s="284"/>
      <c r="AD559" s="284"/>
      <c r="AE559" s="284"/>
      <c r="AF559" s="284"/>
      <c r="AG559" s="284"/>
      <c r="AH559" s="284"/>
      <c r="AI559" s="284"/>
      <c r="AJ559" s="284"/>
    </row>
    <row r="560" spans="2:37" x14ac:dyDescent="0.25">
      <c r="F560" s="280" t="s">
        <v>1129</v>
      </c>
      <c r="G560" s="280"/>
      <c r="H560" s="280"/>
      <c r="I560" s="280"/>
      <c r="J560" s="280"/>
      <c r="K560" s="280"/>
      <c r="L560" s="280"/>
      <c r="M560" s="280"/>
      <c r="N560" s="280"/>
      <c r="O560" s="280"/>
      <c r="P560" s="280"/>
      <c r="Q560" s="280"/>
      <c r="R560" s="280"/>
      <c r="S560" s="280"/>
      <c r="V560" s="134">
        <v>473</v>
      </c>
      <c r="X560" s="288" t="s">
        <v>1130</v>
      </c>
      <c r="Y560" s="288"/>
      <c r="Z560" s="288"/>
      <c r="AA560" s="288"/>
      <c r="AF560" s="282" t="s">
        <v>1131</v>
      </c>
      <c r="AG560" s="282"/>
      <c r="AH560" s="282"/>
      <c r="AI560" s="282"/>
      <c r="AJ560" s="282"/>
    </row>
    <row r="561" spans="2:37" ht="11.25" customHeight="1" x14ac:dyDescent="0.25">
      <c r="F561" s="280"/>
      <c r="G561" s="280"/>
      <c r="H561" s="280"/>
      <c r="I561" s="280"/>
      <c r="J561" s="280"/>
      <c r="K561" s="280"/>
      <c r="L561" s="280"/>
      <c r="M561" s="280"/>
      <c r="N561" s="280"/>
      <c r="O561" s="280"/>
      <c r="P561" s="280"/>
      <c r="Q561" s="280"/>
      <c r="R561" s="280"/>
      <c r="S561" s="280"/>
      <c r="X561" s="288"/>
      <c r="Y561" s="288"/>
      <c r="Z561" s="288"/>
      <c r="AA561" s="288"/>
    </row>
    <row r="562" spans="2:37" ht="12" customHeight="1" x14ac:dyDescent="0.25">
      <c r="F562" s="280"/>
      <c r="G562" s="280"/>
      <c r="H562" s="280"/>
      <c r="I562" s="280"/>
      <c r="J562" s="280"/>
      <c r="K562" s="280"/>
      <c r="L562" s="280"/>
      <c r="M562" s="280"/>
      <c r="N562" s="280"/>
      <c r="O562" s="280"/>
      <c r="P562" s="280"/>
      <c r="Q562" s="280"/>
      <c r="R562" s="280"/>
      <c r="S562" s="280"/>
    </row>
    <row r="563" spans="2:37" x14ac:dyDescent="0.25">
      <c r="F563" s="250" t="s">
        <v>1132</v>
      </c>
      <c r="G563" s="250"/>
      <c r="H563" s="250"/>
      <c r="I563" s="250"/>
      <c r="J563" s="250"/>
      <c r="L563" s="279" t="s">
        <v>1133</v>
      </c>
      <c r="M563" s="279"/>
      <c r="N563" s="279"/>
      <c r="O563" s="279"/>
      <c r="P563" s="279"/>
      <c r="Q563" s="279"/>
      <c r="R563" s="279"/>
      <c r="S563" s="279"/>
      <c r="T563" s="279"/>
    </row>
    <row r="564" spans="2:37" x14ac:dyDescent="0.25">
      <c r="F564" s="280" t="s">
        <v>1134</v>
      </c>
      <c r="G564" s="280"/>
      <c r="H564" s="280"/>
      <c r="I564" s="280"/>
      <c r="J564" s="280"/>
      <c r="K564" s="280"/>
      <c r="L564" s="280"/>
      <c r="M564" s="280"/>
      <c r="N564" s="280"/>
      <c r="O564" s="280"/>
      <c r="P564" s="280"/>
      <c r="Q564" s="280"/>
      <c r="R564" s="280"/>
      <c r="S564" s="280"/>
      <c r="V564" s="134">
        <v>454</v>
      </c>
      <c r="X564" s="288" t="s">
        <v>685</v>
      </c>
      <c r="Y564" s="288"/>
      <c r="Z564" s="288"/>
      <c r="AA564" s="288"/>
      <c r="AF564" s="282" t="s">
        <v>1135</v>
      </c>
      <c r="AG564" s="282"/>
      <c r="AH564" s="282"/>
      <c r="AI564" s="282"/>
      <c r="AJ564" s="282"/>
    </row>
    <row r="565" spans="2:37" ht="11.25" customHeight="1" x14ac:dyDescent="0.25">
      <c r="F565" s="280"/>
      <c r="G565" s="280"/>
      <c r="H565" s="280"/>
      <c r="I565" s="280"/>
      <c r="J565" s="280"/>
      <c r="K565" s="280"/>
      <c r="L565" s="280"/>
      <c r="M565" s="280"/>
      <c r="N565" s="280"/>
      <c r="O565" s="280"/>
      <c r="P565" s="280"/>
      <c r="Q565" s="280"/>
      <c r="R565" s="280"/>
      <c r="S565" s="280"/>
      <c r="X565" s="288"/>
      <c r="Y565" s="288"/>
      <c r="Z565" s="288"/>
      <c r="AA565" s="288"/>
    </row>
    <row r="566" spans="2:37" ht="12" customHeight="1" x14ac:dyDescent="0.25">
      <c r="F566" s="280"/>
      <c r="G566" s="280"/>
      <c r="H566" s="280"/>
      <c r="I566" s="280"/>
      <c r="J566" s="280"/>
      <c r="K566" s="280"/>
      <c r="L566" s="280"/>
      <c r="M566" s="280"/>
      <c r="N566" s="280"/>
      <c r="O566" s="280"/>
      <c r="P566" s="280"/>
      <c r="Q566" s="280"/>
      <c r="R566" s="280"/>
      <c r="S566" s="280"/>
    </row>
    <row r="567" spans="2:37" ht="14.25" customHeight="1" x14ac:dyDescent="0.25">
      <c r="B567" s="286" t="s">
        <v>566</v>
      </c>
      <c r="C567" s="286"/>
      <c r="D567" s="286"/>
      <c r="J567" s="287" t="s">
        <v>613</v>
      </c>
      <c r="K567" s="287"/>
      <c r="L567" s="287"/>
      <c r="M567" s="287"/>
      <c r="N567" s="287"/>
      <c r="O567" s="287"/>
      <c r="P567" s="287"/>
      <c r="Q567" s="287"/>
      <c r="R567" s="287"/>
      <c r="S567" s="287"/>
      <c r="T567" s="287"/>
      <c r="U567" s="287"/>
      <c r="V567" s="287"/>
      <c r="W567" s="287"/>
      <c r="X567" s="287"/>
      <c r="Y567" s="287"/>
      <c r="Z567" s="287"/>
      <c r="AA567" s="287"/>
      <c r="AB567" s="287"/>
      <c r="AC567" s="287"/>
      <c r="AD567" s="287"/>
      <c r="AE567" s="287"/>
      <c r="AF567" s="287"/>
      <c r="AG567" s="287"/>
      <c r="AH567" s="287"/>
      <c r="AI567" s="287"/>
      <c r="AJ567" s="287"/>
      <c r="AK567" s="287"/>
    </row>
    <row r="568" spans="2:37" ht="6" customHeight="1" x14ac:dyDescent="0.25"/>
    <row r="569" spans="2:37" x14ac:dyDescent="0.25">
      <c r="C569" s="277" t="s">
        <v>614</v>
      </c>
      <c r="D569" s="277"/>
      <c r="E569" s="277"/>
      <c r="F569" s="277"/>
      <c r="G569" s="277"/>
      <c r="H569" s="277"/>
      <c r="J569" s="283" t="s">
        <v>672</v>
      </c>
      <c r="K569" s="283"/>
      <c r="L569" s="283"/>
      <c r="M569" s="283"/>
      <c r="N569" s="283"/>
      <c r="O569" s="283"/>
      <c r="P569" s="283"/>
      <c r="Q569" s="283"/>
      <c r="R569" s="283"/>
      <c r="S569" s="283"/>
      <c r="T569" s="283"/>
      <c r="U569" s="283"/>
      <c r="V569" s="283"/>
      <c r="W569" s="283"/>
      <c r="X569" s="283"/>
      <c r="Y569" s="283"/>
      <c r="Z569" s="283"/>
      <c r="AA569" s="283"/>
      <c r="AB569" s="283"/>
      <c r="AC569" s="283"/>
      <c r="AD569" s="283"/>
      <c r="AE569" s="283"/>
      <c r="AF569" s="283"/>
      <c r="AG569" s="283"/>
      <c r="AH569" s="283"/>
      <c r="AI569" s="283"/>
      <c r="AJ569" s="283"/>
      <c r="AK569" s="283"/>
    </row>
    <row r="570" spans="2:37" ht="6.75" customHeight="1" x14ac:dyDescent="0.25">
      <c r="B570" s="284" t="s">
        <v>625</v>
      </c>
      <c r="C570" s="284"/>
      <c r="D570" s="284"/>
      <c r="E570" s="284"/>
      <c r="AD570" s="284" t="s">
        <v>616</v>
      </c>
      <c r="AE570" s="284"/>
      <c r="AF570" s="284"/>
      <c r="AG570" s="284"/>
      <c r="AH570" s="284"/>
      <c r="AI570" s="284"/>
      <c r="AJ570" s="284"/>
    </row>
    <row r="571" spans="2:37" ht="6" customHeight="1" x14ac:dyDescent="0.25">
      <c r="B571" s="284"/>
      <c r="C571" s="284"/>
      <c r="D571" s="284"/>
      <c r="E571" s="284"/>
      <c r="H571" s="285" t="s">
        <v>617</v>
      </c>
      <c r="I571" s="285"/>
      <c r="J571" s="285"/>
      <c r="K571" s="285"/>
      <c r="L571" s="285"/>
      <c r="M571" s="285"/>
      <c r="N571" s="285"/>
      <c r="O571" s="285"/>
      <c r="P571" s="285"/>
      <c r="Q571" s="285"/>
      <c r="R571" s="285"/>
      <c r="U571" s="285" t="s">
        <v>618</v>
      </c>
      <c r="V571" s="285"/>
      <c r="W571" s="285"/>
      <c r="X571" s="285"/>
      <c r="Y571" s="285"/>
      <c r="Z571" s="285"/>
      <c r="AD571" s="284"/>
      <c r="AE571" s="284"/>
      <c r="AF571" s="284"/>
      <c r="AG571" s="284"/>
      <c r="AH571" s="284"/>
      <c r="AI571" s="284"/>
      <c r="AJ571" s="284"/>
    </row>
    <row r="572" spans="2:37" ht="7.5" customHeight="1" x14ac:dyDescent="0.25">
      <c r="B572" s="284"/>
      <c r="C572" s="284"/>
      <c r="D572" s="284"/>
      <c r="E572" s="284"/>
      <c r="H572" s="285"/>
      <c r="I572" s="285"/>
      <c r="J572" s="285"/>
      <c r="K572" s="285"/>
      <c r="L572" s="285"/>
      <c r="M572" s="285"/>
      <c r="N572" s="285"/>
      <c r="O572" s="285"/>
      <c r="P572" s="285"/>
      <c r="Q572" s="285"/>
      <c r="R572" s="285"/>
      <c r="U572" s="285"/>
      <c r="V572" s="285"/>
      <c r="W572" s="285"/>
      <c r="X572" s="285"/>
      <c r="Y572" s="285"/>
      <c r="Z572" s="285"/>
      <c r="AD572" s="284"/>
      <c r="AE572" s="284"/>
      <c r="AF572" s="284"/>
      <c r="AG572" s="284"/>
      <c r="AH572" s="284"/>
      <c r="AI572" s="284"/>
      <c r="AJ572" s="284"/>
    </row>
    <row r="573" spans="2:37" ht="6.75" customHeight="1" x14ac:dyDescent="0.25">
      <c r="B573" s="284"/>
      <c r="C573" s="284"/>
      <c r="D573" s="284"/>
      <c r="E573" s="284"/>
      <c r="AD573" s="284"/>
      <c r="AE573" s="284"/>
      <c r="AF573" s="284"/>
      <c r="AG573" s="284"/>
      <c r="AH573" s="284"/>
      <c r="AI573" s="284"/>
      <c r="AJ573" s="284"/>
    </row>
    <row r="574" spans="2:37" x14ac:dyDescent="0.25">
      <c r="F574" s="250" t="s">
        <v>686</v>
      </c>
      <c r="G574" s="250"/>
      <c r="H574" s="250"/>
      <c r="I574" s="250"/>
      <c r="J574" s="250"/>
      <c r="L574" s="279" t="s">
        <v>687</v>
      </c>
      <c r="M574" s="279"/>
      <c r="N574" s="279"/>
      <c r="O574" s="279"/>
      <c r="P574" s="279"/>
      <c r="Q574" s="279"/>
      <c r="R574" s="279"/>
      <c r="S574" s="279"/>
      <c r="T574" s="279"/>
    </row>
    <row r="575" spans="2:37" x14ac:dyDescent="0.25">
      <c r="F575" s="280" t="s">
        <v>1136</v>
      </c>
      <c r="G575" s="280"/>
      <c r="H575" s="280"/>
      <c r="I575" s="280"/>
      <c r="J575" s="280"/>
      <c r="K575" s="280"/>
      <c r="L575" s="280"/>
      <c r="M575" s="280"/>
      <c r="N575" s="280"/>
      <c r="O575" s="280"/>
      <c r="P575" s="280"/>
      <c r="Q575" s="280"/>
      <c r="R575" s="280"/>
      <c r="S575" s="280"/>
      <c r="V575" s="134">
        <v>453</v>
      </c>
      <c r="X575" s="288" t="s">
        <v>673</v>
      </c>
      <c r="Y575" s="288"/>
      <c r="Z575" s="288"/>
      <c r="AA575" s="288"/>
      <c r="AF575" s="282" t="s">
        <v>1137</v>
      </c>
      <c r="AG575" s="282"/>
      <c r="AH575" s="282"/>
      <c r="AI575" s="282"/>
      <c r="AJ575" s="282"/>
    </row>
    <row r="576" spans="2:37" ht="11.25" customHeight="1" x14ac:dyDescent="0.25">
      <c r="F576" s="280"/>
      <c r="G576" s="280"/>
      <c r="H576" s="280"/>
      <c r="I576" s="280"/>
      <c r="J576" s="280"/>
      <c r="K576" s="280"/>
      <c r="L576" s="280"/>
      <c r="M576" s="280"/>
      <c r="N576" s="280"/>
      <c r="O576" s="280"/>
      <c r="P576" s="280"/>
      <c r="Q576" s="280"/>
      <c r="R576" s="280"/>
      <c r="S576" s="280"/>
      <c r="X576" s="288"/>
      <c r="Y576" s="288"/>
      <c r="Z576" s="288"/>
      <c r="AA576" s="288"/>
    </row>
    <row r="577" spans="6:36" ht="12" customHeight="1" x14ac:dyDescent="0.25">
      <c r="F577" s="280"/>
      <c r="G577" s="280"/>
      <c r="H577" s="280"/>
      <c r="I577" s="280"/>
      <c r="J577" s="280"/>
      <c r="K577" s="280"/>
      <c r="L577" s="280"/>
      <c r="M577" s="280"/>
      <c r="N577" s="280"/>
      <c r="O577" s="280"/>
      <c r="P577" s="280"/>
      <c r="Q577" s="280"/>
      <c r="R577" s="280"/>
      <c r="S577" s="280"/>
      <c r="X577" s="288"/>
      <c r="Y577" s="288"/>
      <c r="Z577" s="288"/>
      <c r="AA577" s="288"/>
    </row>
    <row r="578" spans="6:36" x14ac:dyDescent="0.25">
      <c r="F578" s="250" t="s">
        <v>674</v>
      </c>
      <c r="G578" s="250"/>
      <c r="H578" s="250"/>
      <c r="I578" s="250"/>
      <c r="J578" s="250"/>
      <c r="L578" s="279" t="s">
        <v>675</v>
      </c>
      <c r="M578" s="279"/>
      <c r="N578" s="279"/>
      <c r="O578" s="279"/>
      <c r="P578" s="279"/>
      <c r="Q578" s="279"/>
      <c r="R578" s="279"/>
      <c r="S578" s="279"/>
      <c r="T578" s="279"/>
    </row>
    <row r="579" spans="6:36" x14ac:dyDescent="0.25">
      <c r="F579" s="280" t="s">
        <v>1138</v>
      </c>
      <c r="G579" s="280"/>
      <c r="H579" s="280"/>
      <c r="I579" s="280"/>
      <c r="J579" s="280"/>
      <c r="K579" s="280"/>
      <c r="L579" s="280"/>
      <c r="M579" s="280"/>
      <c r="N579" s="280"/>
      <c r="O579" s="280"/>
      <c r="P579" s="280"/>
      <c r="Q579" s="280"/>
      <c r="R579" s="280"/>
      <c r="S579" s="280"/>
      <c r="V579" s="134">
        <v>18</v>
      </c>
      <c r="X579" s="288" t="s">
        <v>684</v>
      </c>
      <c r="Y579" s="288"/>
      <c r="Z579" s="288"/>
      <c r="AA579" s="288"/>
      <c r="AF579" s="282" t="s">
        <v>1139</v>
      </c>
      <c r="AG579" s="282"/>
      <c r="AH579" s="282"/>
      <c r="AI579" s="282"/>
      <c r="AJ579" s="282"/>
    </row>
    <row r="580" spans="6:36" ht="11.25" customHeight="1" x14ac:dyDescent="0.25">
      <c r="F580" s="280"/>
      <c r="G580" s="280"/>
      <c r="H580" s="280"/>
      <c r="I580" s="280"/>
      <c r="J580" s="280"/>
      <c r="K580" s="280"/>
      <c r="L580" s="280"/>
      <c r="M580" s="280"/>
      <c r="N580" s="280"/>
      <c r="O580" s="280"/>
      <c r="P580" s="280"/>
      <c r="Q580" s="280"/>
      <c r="R580" s="280"/>
      <c r="S580" s="280"/>
      <c r="X580" s="288"/>
      <c r="Y580" s="288"/>
      <c r="Z580" s="288"/>
      <c r="AA580" s="288"/>
    </row>
    <row r="581" spans="6:36" x14ac:dyDescent="0.25">
      <c r="F581" s="250" t="s">
        <v>676</v>
      </c>
      <c r="G581" s="250"/>
      <c r="H581" s="250"/>
      <c r="I581" s="250"/>
      <c r="J581" s="250"/>
      <c r="L581" s="246" t="s">
        <v>677</v>
      </c>
      <c r="M581" s="246"/>
      <c r="N581" s="246"/>
      <c r="O581" s="246"/>
      <c r="P581" s="246"/>
      <c r="Q581" s="246"/>
      <c r="R581" s="246"/>
      <c r="S581" s="246"/>
      <c r="T581" s="246"/>
    </row>
    <row r="582" spans="6:36" ht="11.25" customHeight="1" x14ac:dyDescent="0.25">
      <c r="L582" s="246"/>
      <c r="M582" s="246"/>
      <c r="N582" s="246"/>
      <c r="O582" s="246"/>
      <c r="P582" s="246"/>
      <c r="Q582" s="246"/>
      <c r="R582" s="246"/>
      <c r="S582" s="246"/>
      <c r="T582" s="246"/>
    </row>
    <row r="583" spans="6:36" x14ac:dyDescent="0.25">
      <c r="F583" s="280" t="s">
        <v>1140</v>
      </c>
      <c r="G583" s="280"/>
      <c r="H583" s="280"/>
      <c r="I583" s="280"/>
      <c r="J583" s="280"/>
      <c r="K583" s="280"/>
      <c r="L583" s="280"/>
      <c r="M583" s="280"/>
      <c r="N583" s="280"/>
      <c r="O583" s="280"/>
      <c r="P583" s="280"/>
      <c r="Q583" s="280"/>
      <c r="R583" s="280"/>
      <c r="S583" s="280"/>
      <c r="V583" s="134">
        <v>64</v>
      </c>
      <c r="X583" s="288" t="s">
        <v>678</v>
      </c>
      <c r="Y583" s="288"/>
      <c r="Z583" s="288"/>
      <c r="AA583" s="288"/>
      <c r="AF583" s="282" t="s">
        <v>679</v>
      </c>
      <c r="AG583" s="282"/>
      <c r="AH583" s="282"/>
      <c r="AI583" s="282"/>
      <c r="AJ583" s="282"/>
    </row>
    <row r="584" spans="6:36" ht="11.25" customHeight="1" x14ac:dyDescent="0.25">
      <c r="F584" s="280"/>
      <c r="G584" s="280"/>
      <c r="H584" s="280"/>
      <c r="I584" s="280"/>
      <c r="J584" s="280"/>
      <c r="K584" s="280"/>
      <c r="L584" s="280"/>
      <c r="M584" s="280"/>
      <c r="N584" s="280"/>
      <c r="O584" s="280"/>
      <c r="P584" s="280"/>
      <c r="Q584" s="280"/>
      <c r="R584" s="280"/>
      <c r="S584" s="280"/>
      <c r="X584" s="288"/>
      <c r="Y584" s="288"/>
      <c r="Z584" s="288"/>
      <c r="AA584" s="288"/>
    </row>
    <row r="585" spans="6:36" ht="12" customHeight="1" x14ac:dyDescent="0.25">
      <c r="F585" s="280"/>
      <c r="G585" s="280"/>
      <c r="H585" s="280"/>
      <c r="I585" s="280"/>
      <c r="J585" s="280"/>
      <c r="K585" s="280"/>
      <c r="L585" s="280"/>
      <c r="M585" s="280"/>
      <c r="N585" s="280"/>
      <c r="O585" s="280"/>
      <c r="P585" s="280"/>
      <c r="Q585" s="280"/>
      <c r="R585" s="280"/>
      <c r="S585" s="280"/>
    </row>
    <row r="586" spans="6:36" x14ac:dyDescent="0.25">
      <c r="F586" s="250" t="s">
        <v>676</v>
      </c>
      <c r="G586" s="250"/>
      <c r="H586" s="250"/>
      <c r="I586" s="250"/>
      <c r="J586" s="250"/>
      <c r="L586" s="246" t="s">
        <v>677</v>
      </c>
      <c r="M586" s="246"/>
      <c r="N586" s="246"/>
      <c r="O586" s="246"/>
      <c r="P586" s="246"/>
      <c r="Q586" s="246"/>
      <c r="R586" s="246"/>
      <c r="S586" s="246"/>
      <c r="T586" s="246"/>
    </row>
    <row r="587" spans="6:36" ht="11.25" customHeight="1" x14ac:dyDescent="0.25">
      <c r="L587" s="246"/>
      <c r="M587" s="246"/>
      <c r="N587" s="246"/>
      <c r="O587" s="246"/>
      <c r="P587" s="246"/>
      <c r="Q587" s="246"/>
      <c r="R587" s="246"/>
      <c r="S587" s="246"/>
      <c r="T587" s="246"/>
    </row>
    <row r="588" spans="6:36" x14ac:dyDescent="0.25">
      <c r="F588" s="280" t="s">
        <v>1140</v>
      </c>
      <c r="G588" s="280"/>
      <c r="H588" s="280"/>
      <c r="I588" s="280"/>
      <c r="J588" s="280"/>
      <c r="K588" s="280"/>
      <c r="L588" s="280"/>
      <c r="M588" s="280"/>
      <c r="N588" s="280"/>
      <c r="O588" s="280"/>
      <c r="P588" s="280"/>
      <c r="Q588" s="280"/>
      <c r="R588" s="280"/>
      <c r="S588" s="280"/>
      <c r="V588" s="134">
        <v>14</v>
      </c>
      <c r="X588" s="288" t="s">
        <v>300</v>
      </c>
      <c r="Y588" s="288"/>
      <c r="Z588" s="288"/>
      <c r="AA588" s="288"/>
      <c r="AF588" s="282" t="s">
        <v>632</v>
      </c>
      <c r="AG588" s="282"/>
      <c r="AH588" s="282"/>
      <c r="AI588" s="282"/>
      <c r="AJ588" s="282"/>
    </row>
    <row r="589" spans="6:36" ht="11.25" customHeight="1" x14ac:dyDescent="0.25">
      <c r="F589" s="280"/>
      <c r="G589" s="280"/>
      <c r="H589" s="280"/>
      <c r="I589" s="280"/>
      <c r="J589" s="280"/>
      <c r="K589" s="280"/>
      <c r="L589" s="280"/>
      <c r="M589" s="280"/>
      <c r="N589" s="280"/>
      <c r="O589" s="280"/>
      <c r="P589" s="280"/>
      <c r="Q589" s="280"/>
      <c r="R589" s="280"/>
      <c r="S589" s="280"/>
      <c r="X589" s="288"/>
      <c r="Y589" s="288"/>
      <c r="Z589" s="288"/>
      <c r="AA589" s="288"/>
    </row>
    <row r="590" spans="6:36" ht="12" customHeight="1" x14ac:dyDescent="0.25">
      <c r="F590" s="280"/>
      <c r="G590" s="280"/>
      <c r="H590" s="280"/>
      <c r="I590" s="280"/>
      <c r="J590" s="280"/>
      <c r="K590" s="280"/>
      <c r="L590" s="280"/>
      <c r="M590" s="280"/>
      <c r="N590" s="280"/>
      <c r="O590" s="280"/>
      <c r="P590" s="280"/>
      <c r="Q590" s="280"/>
      <c r="R590" s="280"/>
      <c r="S590" s="280"/>
    </row>
    <row r="591" spans="6:36" x14ac:dyDescent="0.25">
      <c r="F591" s="250" t="s">
        <v>676</v>
      </c>
      <c r="G591" s="250"/>
      <c r="H591" s="250"/>
      <c r="I591" s="250"/>
      <c r="J591" s="250"/>
      <c r="L591" s="246" t="s">
        <v>677</v>
      </c>
      <c r="M591" s="246"/>
      <c r="N591" s="246"/>
      <c r="O591" s="246"/>
      <c r="P591" s="246"/>
      <c r="Q591" s="246"/>
      <c r="R591" s="246"/>
      <c r="S591" s="246"/>
      <c r="T591" s="246"/>
    </row>
    <row r="592" spans="6:36" ht="11.25" customHeight="1" x14ac:dyDescent="0.25">
      <c r="L592" s="246"/>
      <c r="M592" s="246"/>
      <c r="N592" s="246"/>
      <c r="O592" s="246"/>
      <c r="P592" s="246"/>
      <c r="Q592" s="246"/>
      <c r="R592" s="246"/>
      <c r="S592" s="246"/>
      <c r="T592" s="246"/>
    </row>
    <row r="593" spans="6:36" x14ac:dyDescent="0.25">
      <c r="F593" s="280" t="s">
        <v>1140</v>
      </c>
      <c r="G593" s="280"/>
      <c r="H593" s="280"/>
      <c r="I593" s="280"/>
      <c r="J593" s="280"/>
      <c r="K593" s="280"/>
      <c r="L593" s="280"/>
      <c r="M593" s="280"/>
      <c r="N593" s="280"/>
      <c r="O593" s="280"/>
      <c r="P593" s="280"/>
      <c r="Q593" s="280"/>
      <c r="R593" s="280"/>
      <c r="S593" s="280"/>
      <c r="V593" s="134">
        <v>15</v>
      </c>
      <c r="X593" s="288" t="s">
        <v>302</v>
      </c>
      <c r="Y593" s="288"/>
      <c r="Z593" s="288"/>
      <c r="AA593" s="288"/>
      <c r="AF593" s="282" t="s">
        <v>680</v>
      </c>
      <c r="AG593" s="282"/>
      <c r="AH593" s="282"/>
      <c r="AI593" s="282"/>
      <c r="AJ593" s="282"/>
    </row>
    <row r="594" spans="6:36" ht="11.25" customHeight="1" x14ac:dyDescent="0.25">
      <c r="F594" s="280"/>
      <c r="G594" s="280"/>
      <c r="H594" s="280"/>
      <c r="I594" s="280"/>
      <c r="J594" s="280"/>
      <c r="K594" s="280"/>
      <c r="L594" s="280"/>
      <c r="M594" s="280"/>
      <c r="N594" s="280"/>
      <c r="O594" s="280"/>
      <c r="P594" s="280"/>
      <c r="Q594" s="280"/>
      <c r="R594" s="280"/>
      <c r="S594" s="280"/>
      <c r="X594" s="288"/>
      <c r="Y594" s="288"/>
      <c r="Z594" s="288"/>
      <c r="AA594" s="288"/>
    </row>
    <row r="595" spans="6:36" ht="12" customHeight="1" x14ac:dyDescent="0.25">
      <c r="F595" s="280"/>
      <c r="G595" s="280"/>
      <c r="H595" s="280"/>
      <c r="I595" s="280"/>
      <c r="J595" s="280"/>
      <c r="K595" s="280"/>
      <c r="L595" s="280"/>
      <c r="M595" s="280"/>
      <c r="N595" s="280"/>
      <c r="O595" s="280"/>
      <c r="P595" s="280"/>
      <c r="Q595" s="280"/>
      <c r="R595" s="280"/>
      <c r="S595" s="280"/>
    </row>
    <row r="596" spans="6:36" x14ac:dyDescent="0.25">
      <c r="F596" s="250" t="s">
        <v>676</v>
      </c>
      <c r="G596" s="250"/>
      <c r="H596" s="250"/>
      <c r="I596" s="250"/>
      <c r="J596" s="250"/>
      <c r="L596" s="246" t="s">
        <v>677</v>
      </c>
      <c r="M596" s="246"/>
      <c r="N596" s="246"/>
      <c r="O596" s="246"/>
      <c r="P596" s="246"/>
      <c r="Q596" s="246"/>
      <c r="R596" s="246"/>
      <c r="S596" s="246"/>
      <c r="T596" s="246"/>
    </row>
    <row r="597" spans="6:36" ht="11.25" customHeight="1" x14ac:dyDescent="0.25">
      <c r="L597" s="246"/>
      <c r="M597" s="246"/>
      <c r="N597" s="246"/>
      <c r="O597" s="246"/>
      <c r="P597" s="246"/>
      <c r="Q597" s="246"/>
      <c r="R597" s="246"/>
      <c r="S597" s="246"/>
      <c r="T597" s="246"/>
    </row>
    <row r="598" spans="6:36" x14ac:dyDescent="0.25">
      <c r="F598" s="280" t="s">
        <v>1140</v>
      </c>
      <c r="G598" s="280"/>
      <c r="H598" s="280"/>
      <c r="I598" s="280"/>
      <c r="J598" s="280"/>
      <c r="K598" s="280"/>
      <c r="L598" s="280"/>
      <c r="M598" s="280"/>
      <c r="N598" s="280"/>
      <c r="O598" s="280"/>
      <c r="P598" s="280"/>
      <c r="Q598" s="280"/>
      <c r="R598" s="280"/>
      <c r="S598" s="280"/>
      <c r="V598" s="134">
        <v>74</v>
      </c>
      <c r="X598" s="288" t="s">
        <v>681</v>
      </c>
      <c r="Y598" s="288"/>
      <c r="Z598" s="288"/>
      <c r="AA598" s="288"/>
      <c r="AF598" s="282" t="s">
        <v>682</v>
      </c>
      <c r="AG598" s="282"/>
      <c r="AH598" s="282"/>
      <c r="AI598" s="282"/>
      <c r="AJ598" s="282"/>
    </row>
    <row r="599" spans="6:36" ht="11.25" customHeight="1" x14ac:dyDescent="0.25">
      <c r="F599" s="280"/>
      <c r="G599" s="280"/>
      <c r="H599" s="280"/>
      <c r="I599" s="280"/>
      <c r="J599" s="280"/>
      <c r="K599" s="280"/>
      <c r="L599" s="280"/>
      <c r="M599" s="280"/>
      <c r="N599" s="280"/>
      <c r="O599" s="280"/>
      <c r="P599" s="280"/>
      <c r="Q599" s="280"/>
      <c r="R599" s="280"/>
      <c r="S599" s="280"/>
      <c r="X599" s="288"/>
      <c r="Y599" s="288"/>
      <c r="Z599" s="288"/>
      <c r="AA599" s="288"/>
    </row>
    <row r="600" spans="6:36" ht="12" customHeight="1" x14ac:dyDescent="0.25">
      <c r="F600" s="280"/>
      <c r="G600" s="280"/>
      <c r="H600" s="280"/>
      <c r="I600" s="280"/>
      <c r="J600" s="280"/>
      <c r="K600" s="280"/>
      <c r="L600" s="280"/>
      <c r="M600" s="280"/>
      <c r="N600" s="280"/>
      <c r="O600" s="280"/>
      <c r="P600" s="280"/>
      <c r="Q600" s="280"/>
      <c r="R600" s="280"/>
      <c r="S600" s="280"/>
    </row>
    <row r="601" spans="6:36" x14ac:dyDescent="0.25">
      <c r="F601" s="250" t="s">
        <v>676</v>
      </c>
      <c r="G601" s="250"/>
      <c r="H601" s="250"/>
      <c r="I601" s="250"/>
      <c r="J601" s="250"/>
      <c r="L601" s="246" t="s">
        <v>677</v>
      </c>
      <c r="M601" s="246"/>
      <c r="N601" s="246"/>
      <c r="O601" s="246"/>
      <c r="P601" s="246"/>
      <c r="Q601" s="246"/>
      <c r="R601" s="246"/>
      <c r="S601" s="246"/>
      <c r="T601" s="246"/>
    </row>
    <row r="602" spans="6:36" ht="11.25" customHeight="1" x14ac:dyDescent="0.25">
      <c r="L602" s="246"/>
      <c r="M602" s="246"/>
      <c r="N602" s="246"/>
      <c r="O602" s="246"/>
      <c r="P602" s="246"/>
      <c r="Q602" s="246"/>
      <c r="R602" s="246"/>
      <c r="S602" s="246"/>
      <c r="T602" s="246"/>
    </row>
    <row r="603" spans="6:36" x14ac:dyDescent="0.25">
      <c r="F603" s="280" t="s">
        <v>1140</v>
      </c>
      <c r="G603" s="280"/>
      <c r="H603" s="280"/>
      <c r="I603" s="280"/>
      <c r="J603" s="280"/>
      <c r="K603" s="280"/>
      <c r="L603" s="280"/>
      <c r="M603" s="280"/>
      <c r="N603" s="280"/>
      <c r="O603" s="280"/>
      <c r="P603" s="280"/>
      <c r="Q603" s="280"/>
      <c r="R603" s="280"/>
      <c r="S603" s="280"/>
      <c r="V603" s="134">
        <v>11</v>
      </c>
      <c r="X603" s="281" t="s">
        <v>294</v>
      </c>
      <c r="Y603" s="281"/>
      <c r="Z603" s="281"/>
      <c r="AA603" s="281"/>
      <c r="AF603" s="282" t="s">
        <v>683</v>
      </c>
      <c r="AG603" s="282"/>
      <c r="AH603" s="282"/>
      <c r="AI603" s="282"/>
      <c r="AJ603" s="282"/>
    </row>
    <row r="604" spans="6:36" ht="11.25" customHeight="1" x14ac:dyDescent="0.25">
      <c r="F604" s="280"/>
      <c r="G604" s="280"/>
      <c r="H604" s="280"/>
      <c r="I604" s="280"/>
      <c r="J604" s="280"/>
      <c r="K604" s="280"/>
      <c r="L604" s="280"/>
      <c r="M604" s="280"/>
      <c r="N604" s="280"/>
      <c r="O604" s="280"/>
      <c r="P604" s="280"/>
      <c r="Q604" s="280"/>
      <c r="R604" s="280"/>
      <c r="S604" s="280"/>
    </row>
    <row r="605" spans="6:36" ht="12" customHeight="1" x14ac:dyDescent="0.25">
      <c r="F605" s="280"/>
      <c r="G605" s="280"/>
      <c r="H605" s="280"/>
      <c r="I605" s="280"/>
      <c r="J605" s="280"/>
      <c r="K605" s="280"/>
      <c r="L605" s="280"/>
      <c r="M605" s="280"/>
      <c r="N605" s="280"/>
      <c r="O605" s="280"/>
      <c r="P605" s="280"/>
      <c r="Q605" s="280"/>
      <c r="R605" s="280"/>
      <c r="S605" s="280"/>
    </row>
    <row r="606" spans="6:36" x14ac:dyDescent="0.25">
      <c r="F606" s="250" t="s">
        <v>676</v>
      </c>
      <c r="G606" s="250"/>
      <c r="H606" s="250"/>
      <c r="I606" s="250"/>
      <c r="J606" s="250"/>
      <c r="L606" s="246" t="s">
        <v>677</v>
      </c>
      <c r="M606" s="246"/>
      <c r="N606" s="246"/>
      <c r="O606" s="246"/>
      <c r="P606" s="246"/>
      <c r="Q606" s="246"/>
      <c r="R606" s="246"/>
      <c r="S606" s="246"/>
      <c r="T606" s="246"/>
    </row>
    <row r="607" spans="6:36" ht="11.25" customHeight="1" x14ac:dyDescent="0.25">
      <c r="L607" s="246"/>
      <c r="M607" s="246"/>
      <c r="N607" s="246"/>
      <c r="O607" s="246"/>
      <c r="P607" s="246"/>
      <c r="Q607" s="246"/>
      <c r="R607" s="246"/>
      <c r="S607" s="246"/>
      <c r="T607" s="246"/>
    </row>
    <row r="608" spans="6:36" x14ac:dyDescent="0.25">
      <c r="F608" s="280" t="s">
        <v>1140</v>
      </c>
      <c r="G608" s="280"/>
      <c r="H608" s="280"/>
      <c r="I608" s="280"/>
      <c r="J608" s="280"/>
      <c r="K608" s="280"/>
      <c r="L608" s="280"/>
      <c r="M608" s="280"/>
      <c r="N608" s="280"/>
      <c r="O608" s="280"/>
      <c r="P608" s="280"/>
      <c r="Q608" s="280"/>
      <c r="R608" s="280"/>
      <c r="S608" s="280"/>
      <c r="V608" s="134">
        <v>18</v>
      </c>
      <c r="X608" s="288" t="s">
        <v>684</v>
      </c>
      <c r="Y608" s="288"/>
      <c r="Z608" s="288"/>
      <c r="AA608" s="288"/>
      <c r="AF608" s="282" t="s">
        <v>1141</v>
      </c>
      <c r="AG608" s="282"/>
      <c r="AH608" s="282"/>
      <c r="AI608" s="282"/>
      <c r="AJ608" s="282"/>
    </row>
    <row r="609" spans="2:37" ht="11.25" customHeight="1" x14ac:dyDescent="0.25">
      <c r="F609" s="280"/>
      <c r="G609" s="280"/>
      <c r="H609" s="280"/>
      <c r="I609" s="280"/>
      <c r="J609" s="280"/>
      <c r="K609" s="280"/>
      <c r="L609" s="280"/>
      <c r="M609" s="280"/>
      <c r="N609" s="280"/>
      <c r="O609" s="280"/>
      <c r="P609" s="280"/>
      <c r="Q609" s="280"/>
      <c r="R609" s="280"/>
      <c r="S609" s="280"/>
      <c r="X609" s="288"/>
      <c r="Y609" s="288"/>
      <c r="Z609" s="288"/>
      <c r="AA609" s="288"/>
    </row>
    <row r="610" spans="2:37" ht="12" customHeight="1" x14ac:dyDescent="0.25">
      <c r="F610" s="280"/>
      <c r="G610" s="280"/>
      <c r="H610" s="280"/>
      <c r="I610" s="280"/>
      <c r="J610" s="280"/>
      <c r="K610" s="280"/>
      <c r="L610" s="280"/>
      <c r="M610" s="280"/>
      <c r="N610" s="280"/>
      <c r="O610" s="280"/>
      <c r="P610" s="280"/>
      <c r="Q610" s="280"/>
      <c r="R610" s="280"/>
      <c r="S610" s="280"/>
    </row>
    <row r="611" spans="2:37" ht="14.25" customHeight="1" x14ac:dyDescent="0.25">
      <c r="B611" s="286" t="s">
        <v>566</v>
      </c>
      <c r="C611" s="286"/>
      <c r="D611" s="286"/>
      <c r="J611" s="287" t="s">
        <v>613</v>
      </c>
      <c r="K611" s="287"/>
      <c r="L611" s="287"/>
      <c r="M611" s="287"/>
      <c r="N611" s="287"/>
      <c r="O611" s="287"/>
      <c r="P611" s="287"/>
      <c r="Q611" s="287"/>
      <c r="R611" s="287"/>
      <c r="S611" s="287"/>
      <c r="T611" s="287"/>
      <c r="U611" s="287"/>
      <c r="V611" s="287"/>
      <c r="W611" s="287"/>
      <c r="X611" s="287"/>
      <c r="Y611" s="287"/>
      <c r="Z611" s="287"/>
      <c r="AA611" s="287"/>
      <c r="AB611" s="287"/>
      <c r="AC611" s="287"/>
      <c r="AD611" s="287"/>
      <c r="AE611" s="287"/>
      <c r="AF611" s="287"/>
      <c r="AG611" s="287"/>
      <c r="AH611" s="287"/>
      <c r="AI611" s="287"/>
      <c r="AJ611" s="287"/>
      <c r="AK611" s="287"/>
    </row>
    <row r="612" spans="2:37" ht="6" customHeight="1" x14ac:dyDescent="0.25"/>
    <row r="613" spans="2:37" x14ac:dyDescent="0.25">
      <c r="C613" s="277" t="s">
        <v>614</v>
      </c>
      <c r="D613" s="277"/>
      <c r="E613" s="277"/>
      <c r="F613" s="277"/>
      <c r="G613" s="277"/>
      <c r="H613" s="277"/>
      <c r="J613" s="283" t="s">
        <v>672</v>
      </c>
      <c r="K613" s="283"/>
      <c r="L613" s="283"/>
      <c r="M613" s="283"/>
      <c r="N613" s="283"/>
      <c r="O613" s="283"/>
      <c r="P613" s="283"/>
      <c r="Q613" s="283"/>
      <c r="R613" s="283"/>
      <c r="S613" s="283"/>
      <c r="T613" s="283"/>
      <c r="U613" s="283"/>
      <c r="V613" s="283"/>
      <c r="W613" s="283"/>
      <c r="X613" s="283"/>
      <c r="Y613" s="283"/>
      <c r="Z613" s="283"/>
      <c r="AA613" s="283"/>
      <c r="AB613" s="283"/>
      <c r="AC613" s="283"/>
      <c r="AD613" s="283"/>
      <c r="AE613" s="283"/>
      <c r="AF613" s="283"/>
      <c r="AG613" s="283"/>
      <c r="AH613" s="283"/>
      <c r="AI613" s="283"/>
      <c r="AJ613" s="283"/>
      <c r="AK613" s="283"/>
    </row>
    <row r="614" spans="2:37" ht="6.75" customHeight="1" x14ac:dyDescent="0.25">
      <c r="B614" s="284" t="s">
        <v>625</v>
      </c>
      <c r="C614" s="284"/>
      <c r="D614" s="284"/>
      <c r="E614" s="284"/>
      <c r="AD614" s="284" t="s">
        <v>616</v>
      </c>
      <c r="AE614" s="284"/>
      <c r="AF614" s="284"/>
      <c r="AG614" s="284"/>
      <c r="AH614" s="284"/>
      <c r="AI614" s="284"/>
      <c r="AJ614" s="284"/>
    </row>
    <row r="615" spans="2:37" ht="6" customHeight="1" x14ac:dyDescent="0.25">
      <c r="B615" s="284"/>
      <c r="C615" s="284"/>
      <c r="D615" s="284"/>
      <c r="E615" s="284"/>
      <c r="H615" s="285" t="s">
        <v>617</v>
      </c>
      <c r="I615" s="285"/>
      <c r="J615" s="285"/>
      <c r="K615" s="285"/>
      <c r="L615" s="285"/>
      <c r="M615" s="285"/>
      <c r="N615" s="285"/>
      <c r="O615" s="285"/>
      <c r="P615" s="285"/>
      <c r="Q615" s="285"/>
      <c r="R615" s="285"/>
      <c r="U615" s="285" t="s">
        <v>618</v>
      </c>
      <c r="V615" s="285"/>
      <c r="W615" s="285"/>
      <c r="X615" s="285"/>
      <c r="Y615" s="285"/>
      <c r="Z615" s="285"/>
      <c r="AD615" s="284"/>
      <c r="AE615" s="284"/>
      <c r="AF615" s="284"/>
      <c r="AG615" s="284"/>
      <c r="AH615" s="284"/>
      <c r="AI615" s="284"/>
      <c r="AJ615" s="284"/>
    </row>
    <row r="616" spans="2:37" ht="7.5" customHeight="1" x14ac:dyDescent="0.25">
      <c r="B616" s="284"/>
      <c r="C616" s="284"/>
      <c r="D616" s="284"/>
      <c r="E616" s="284"/>
      <c r="H616" s="285"/>
      <c r="I616" s="285"/>
      <c r="J616" s="285"/>
      <c r="K616" s="285"/>
      <c r="L616" s="285"/>
      <c r="M616" s="285"/>
      <c r="N616" s="285"/>
      <c r="O616" s="285"/>
      <c r="P616" s="285"/>
      <c r="Q616" s="285"/>
      <c r="R616" s="285"/>
      <c r="U616" s="285"/>
      <c r="V616" s="285"/>
      <c r="W616" s="285"/>
      <c r="X616" s="285"/>
      <c r="Y616" s="285"/>
      <c r="Z616" s="285"/>
      <c r="AD616" s="284"/>
      <c r="AE616" s="284"/>
      <c r="AF616" s="284"/>
      <c r="AG616" s="284"/>
      <c r="AH616" s="284"/>
      <c r="AI616" s="284"/>
      <c r="AJ616" s="284"/>
    </row>
    <row r="617" spans="2:37" ht="6.75" customHeight="1" x14ac:dyDescent="0.25">
      <c r="B617" s="284"/>
      <c r="C617" s="284"/>
      <c r="D617" s="284"/>
      <c r="E617" s="284"/>
      <c r="AD617" s="284"/>
      <c r="AE617" s="284"/>
      <c r="AF617" s="284"/>
      <c r="AG617" s="284"/>
      <c r="AH617" s="284"/>
      <c r="AI617" s="284"/>
      <c r="AJ617" s="284"/>
    </row>
    <row r="618" spans="2:37" x14ac:dyDescent="0.25">
      <c r="F618" s="250" t="s">
        <v>676</v>
      </c>
      <c r="G618" s="250"/>
      <c r="H618" s="250"/>
      <c r="I618" s="250"/>
      <c r="J618" s="250"/>
      <c r="L618" s="246" t="s">
        <v>677</v>
      </c>
      <c r="M618" s="246"/>
      <c r="N618" s="246"/>
      <c r="O618" s="246"/>
      <c r="P618" s="246"/>
      <c r="Q618" s="246"/>
      <c r="R618" s="246"/>
      <c r="S618" s="246"/>
      <c r="T618" s="246"/>
    </row>
    <row r="619" spans="2:37" ht="11.25" customHeight="1" x14ac:dyDescent="0.25">
      <c r="L619" s="246"/>
      <c r="M619" s="246"/>
      <c r="N619" s="246"/>
      <c r="O619" s="246"/>
      <c r="P619" s="246"/>
      <c r="Q619" s="246"/>
      <c r="R619" s="246"/>
      <c r="S619" s="246"/>
      <c r="T619" s="246"/>
    </row>
    <row r="620" spans="2:37" x14ac:dyDescent="0.25">
      <c r="F620" s="280" t="s">
        <v>1142</v>
      </c>
      <c r="G620" s="280"/>
      <c r="H620" s="280"/>
      <c r="I620" s="280"/>
      <c r="J620" s="280"/>
      <c r="K620" s="280"/>
      <c r="L620" s="280"/>
      <c r="M620" s="280"/>
      <c r="N620" s="280"/>
      <c r="O620" s="280"/>
      <c r="P620" s="280"/>
      <c r="Q620" s="280"/>
      <c r="R620" s="280"/>
      <c r="S620" s="280"/>
      <c r="V620" s="134">
        <v>71</v>
      </c>
      <c r="X620" s="281" t="s">
        <v>306</v>
      </c>
      <c r="Y620" s="281"/>
      <c r="Z620" s="281"/>
      <c r="AA620" s="281"/>
      <c r="AF620" s="282" t="s">
        <v>830</v>
      </c>
      <c r="AG620" s="282"/>
      <c r="AH620" s="282"/>
      <c r="AI620" s="282"/>
      <c r="AJ620" s="282"/>
    </row>
    <row r="621" spans="2:37" ht="11.25" customHeight="1" x14ac:dyDescent="0.25">
      <c r="F621" s="280"/>
      <c r="G621" s="280"/>
      <c r="H621" s="280"/>
      <c r="I621" s="280"/>
      <c r="J621" s="280"/>
      <c r="K621" s="280"/>
      <c r="L621" s="280"/>
      <c r="M621" s="280"/>
      <c r="N621" s="280"/>
      <c r="O621" s="280"/>
      <c r="P621" s="280"/>
      <c r="Q621" s="280"/>
      <c r="R621" s="280"/>
      <c r="S621" s="280"/>
    </row>
    <row r="622" spans="2:37" x14ac:dyDescent="0.25">
      <c r="F622" s="250" t="s">
        <v>676</v>
      </c>
      <c r="G622" s="250"/>
      <c r="H622" s="250"/>
      <c r="I622" s="250"/>
      <c r="J622" s="250"/>
      <c r="L622" s="246" t="s">
        <v>677</v>
      </c>
      <c r="M622" s="246"/>
      <c r="N622" s="246"/>
      <c r="O622" s="246"/>
      <c r="P622" s="246"/>
      <c r="Q622" s="246"/>
      <c r="R622" s="246"/>
      <c r="S622" s="246"/>
      <c r="T622" s="246"/>
    </row>
    <row r="623" spans="2:37" ht="11.25" customHeight="1" x14ac:dyDescent="0.25">
      <c r="L623" s="246"/>
      <c r="M623" s="246"/>
      <c r="N623" s="246"/>
      <c r="O623" s="246"/>
      <c r="P623" s="246"/>
      <c r="Q623" s="246"/>
      <c r="R623" s="246"/>
      <c r="S623" s="246"/>
      <c r="T623" s="246"/>
    </row>
    <row r="624" spans="2:37" x14ac:dyDescent="0.25">
      <c r="F624" s="280" t="s">
        <v>1142</v>
      </c>
      <c r="G624" s="280"/>
      <c r="H624" s="280"/>
      <c r="I624" s="280"/>
      <c r="J624" s="280"/>
      <c r="K624" s="280"/>
      <c r="L624" s="280"/>
      <c r="M624" s="280"/>
      <c r="N624" s="280"/>
      <c r="O624" s="280"/>
      <c r="P624" s="280"/>
      <c r="Q624" s="280"/>
      <c r="R624" s="280"/>
      <c r="S624" s="280"/>
      <c r="V624" s="134">
        <v>18</v>
      </c>
      <c r="X624" s="288" t="s">
        <v>684</v>
      </c>
      <c r="Y624" s="288"/>
      <c r="Z624" s="288"/>
      <c r="AA624" s="288"/>
      <c r="AF624" s="282" t="s">
        <v>1143</v>
      </c>
      <c r="AG624" s="282"/>
      <c r="AH624" s="282"/>
      <c r="AI624" s="282"/>
      <c r="AJ624" s="282"/>
    </row>
    <row r="625" spans="2:37" ht="11.25" customHeight="1" x14ac:dyDescent="0.25">
      <c r="F625" s="280"/>
      <c r="G625" s="280"/>
      <c r="H625" s="280"/>
      <c r="I625" s="280"/>
      <c r="J625" s="280"/>
      <c r="K625" s="280"/>
      <c r="L625" s="280"/>
      <c r="M625" s="280"/>
      <c r="N625" s="280"/>
      <c r="O625" s="280"/>
      <c r="P625" s="280"/>
      <c r="Q625" s="280"/>
      <c r="R625" s="280"/>
      <c r="S625" s="280"/>
      <c r="X625" s="288"/>
      <c r="Y625" s="288"/>
      <c r="Z625" s="288"/>
      <c r="AA625" s="288"/>
    </row>
    <row r="626" spans="2:37" x14ac:dyDescent="0.25">
      <c r="F626" s="250" t="s">
        <v>676</v>
      </c>
      <c r="G626" s="250"/>
      <c r="H626" s="250"/>
      <c r="I626" s="250"/>
      <c r="J626" s="250"/>
      <c r="L626" s="246" t="s">
        <v>677</v>
      </c>
      <c r="M626" s="246"/>
      <c r="N626" s="246"/>
      <c r="O626" s="246"/>
      <c r="P626" s="246"/>
      <c r="Q626" s="246"/>
      <c r="R626" s="246"/>
      <c r="S626" s="246"/>
      <c r="T626" s="246"/>
    </row>
    <row r="627" spans="2:37" ht="11.25" customHeight="1" x14ac:dyDescent="0.25">
      <c r="L627" s="246"/>
      <c r="M627" s="246"/>
      <c r="N627" s="246"/>
      <c r="O627" s="246"/>
      <c r="P627" s="246"/>
      <c r="Q627" s="246"/>
      <c r="R627" s="246"/>
      <c r="S627" s="246"/>
      <c r="T627" s="246"/>
    </row>
    <row r="628" spans="2:37" ht="11.25" customHeight="1" x14ac:dyDescent="0.25"/>
    <row r="629" spans="2:37" x14ac:dyDescent="0.25">
      <c r="D629" s="277" t="s">
        <v>619</v>
      </c>
      <c r="E629" s="277"/>
      <c r="F629" s="277"/>
      <c r="G629" s="277"/>
      <c r="H629" s="277"/>
      <c r="I629" s="277"/>
      <c r="J629" s="277"/>
      <c r="K629" s="277"/>
      <c r="L629" s="277"/>
      <c r="M629" s="277"/>
      <c r="N629" s="277"/>
      <c r="AC629" s="278">
        <v>6515565.6900000004</v>
      </c>
      <c r="AD629" s="278"/>
      <c r="AE629" s="278"/>
      <c r="AF629" s="278"/>
      <c r="AG629" s="278"/>
      <c r="AH629" s="278"/>
      <c r="AI629" s="278"/>
      <c r="AJ629" s="278"/>
      <c r="AK629" s="278"/>
    </row>
    <row r="630" spans="2:37" ht="21" customHeight="1" x14ac:dyDescent="0.25"/>
    <row r="631" spans="2:37" ht="30" customHeight="1" x14ac:dyDescent="0.25"/>
    <row r="632" spans="2:37" ht="6" customHeight="1" x14ac:dyDescent="0.25"/>
    <row r="633" spans="2:37" x14ac:dyDescent="0.25">
      <c r="C633" s="277" t="s">
        <v>614</v>
      </c>
      <c r="D633" s="277"/>
      <c r="E633" s="277"/>
      <c r="F633" s="277"/>
      <c r="G633" s="277"/>
      <c r="H633" s="277"/>
      <c r="J633" s="283" t="s">
        <v>593</v>
      </c>
      <c r="K633" s="283"/>
      <c r="L633" s="283"/>
      <c r="M633" s="283"/>
      <c r="N633" s="283"/>
      <c r="O633" s="283"/>
      <c r="P633" s="283"/>
      <c r="Q633" s="283"/>
      <c r="R633" s="283"/>
      <c r="S633" s="283"/>
      <c r="T633" s="283"/>
      <c r="U633" s="283"/>
      <c r="V633" s="283"/>
      <c r="W633" s="283"/>
      <c r="X633" s="283"/>
      <c r="Y633" s="283"/>
      <c r="Z633" s="283"/>
      <c r="AA633" s="283"/>
      <c r="AB633" s="283"/>
      <c r="AC633" s="283"/>
      <c r="AD633" s="283"/>
      <c r="AE633" s="283"/>
      <c r="AF633" s="283"/>
      <c r="AG633" s="283"/>
      <c r="AH633" s="283"/>
      <c r="AI633" s="283"/>
      <c r="AJ633" s="283"/>
      <c r="AK633" s="283"/>
    </row>
    <row r="634" spans="2:37" ht="6.75" customHeight="1" x14ac:dyDescent="0.25">
      <c r="B634" s="284" t="s">
        <v>615</v>
      </c>
      <c r="C634" s="284"/>
      <c r="D634" s="284"/>
      <c r="E634" s="284"/>
      <c r="AD634" s="284" t="s">
        <v>616</v>
      </c>
      <c r="AE634" s="284"/>
      <c r="AF634" s="284"/>
      <c r="AG634" s="284"/>
      <c r="AH634" s="284"/>
      <c r="AI634" s="284"/>
      <c r="AJ634" s="284"/>
    </row>
    <row r="635" spans="2:37" ht="6" customHeight="1" x14ac:dyDescent="0.25">
      <c r="B635" s="284"/>
      <c r="C635" s="284"/>
      <c r="D635" s="284"/>
      <c r="E635" s="284"/>
      <c r="H635" s="285" t="s">
        <v>617</v>
      </c>
      <c r="I635" s="285"/>
      <c r="J635" s="285"/>
      <c r="K635" s="285"/>
      <c r="L635" s="285"/>
      <c r="M635" s="285"/>
      <c r="N635" s="285"/>
      <c r="O635" s="285"/>
      <c r="P635" s="285"/>
      <c r="Q635" s="285"/>
      <c r="R635" s="285"/>
      <c r="U635" s="285" t="s">
        <v>618</v>
      </c>
      <c r="V635" s="285"/>
      <c r="W635" s="285"/>
      <c r="X635" s="285"/>
      <c r="Y635" s="285"/>
      <c r="Z635" s="285"/>
      <c r="AD635" s="284"/>
      <c r="AE635" s="284"/>
      <c r="AF635" s="284"/>
      <c r="AG635" s="284"/>
      <c r="AH635" s="284"/>
      <c r="AI635" s="284"/>
      <c r="AJ635" s="284"/>
    </row>
    <row r="636" spans="2:37" ht="7.5" customHeight="1" x14ac:dyDescent="0.25">
      <c r="B636" s="284"/>
      <c r="C636" s="284"/>
      <c r="D636" s="284"/>
      <c r="E636" s="284"/>
      <c r="H636" s="285"/>
      <c r="I636" s="285"/>
      <c r="J636" s="285"/>
      <c r="K636" s="285"/>
      <c r="L636" s="285"/>
      <c r="M636" s="285"/>
      <c r="N636" s="285"/>
      <c r="O636" s="285"/>
      <c r="P636" s="285"/>
      <c r="Q636" s="285"/>
      <c r="R636" s="285"/>
      <c r="U636" s="285"/>
      <c r="V636" s="285"/>
      <c r="W636" s="285"/>
      <c r="X636" s="285"/>
      <c r="Y636" s="285"/>
      <c r="Z636" s="285"/>
      <c r="AD636" s="284"/>
      <c r="AE636" s="284"/>
      <c r="AF636" s="284"/>
      <c r="AG636" s="284"/>
      <c r="AH636" s="284"/>
      <c r="AI636" s="284"/>
      <c r="AJ636" s="284"/>
    </row>
    <row r="637" spans="2:37" ht="6.75" customHeight="1" x14ac:dyDescent="0.25">
      <c r="B637" s="284"/>
      <c r="C637" s="284"/>
      <c r="D637" s="284"/>
      <c r="E637" s="284"/>
      <c r="AD637" s="284"/>
      <c r="AE637" s="284"/>
      <c r="AF637" s="284"/>
      <c r="AG637" s="284"/>
      <c r="AH637" s="284"/>
      <c r="AI637" s="284"/>
      <c r="AJ637" s="284"/>
    </row>
    <row r="638" spans="2:37" x14ac:dyDescent="0.25">
      <c r="B638" s="248" t="s">
        <v>1144</v>
      </c>
      <c r="C638" s="248"/>
      <c r="D638" s="248"/>
      <c r="F638" s="280" t="s">
        <v>1145</v>
      </c>
      <c r="G638" s="280"/>
      <c r="H638" s="280"/>
      <c r="I638" s="280"/>
      <c r="J638" s="280"/>
      <c r="K638" s="280"/>
      <c r="L638" s="280"/>
      <c r="M638" s="280"/>
      <c r="N638" s="280"/>
      <c r="O638" s="280"/>
      <c r="P638" s="280"/>
      <c r="Q638" s="280"/>
      <c r="R638" s="280"/>
      <c r="S638" s="280"/>
      <c r="V638" s="134">
        <v>112</v>
      </c>
      <c r="X638" s="281" t="s">
        <v>314</v>
      </c>
      <c r="Y638" s="281"/>
      <c r="Z638" s="281"/>
      <c r="AA638" s="281"/>
      <c r="AF638" s="282" t="s">
        <v>1146</v>
      </c>
      <c r="AG638" s="282"/>
      <c r="AH638" s="282"/>
      <c r="AI638" s="282"/>
      <c r="AJ638" s="282"/>
    </row>
    <row r="639" spans="2:37" ht="11.25" customHeight="1" x14ac:dyDescent="0.25">
      <c r="F639" s="280"/>
      <c r="G639" s="280"/>
      <c r="H639" s="280"/>
      <c r="I639" s="280"/>
      <c r="J639" s="280"/>
      <c r="K639" s="280"/>
      <c r="L639" s="280"/>
      <c r="M639" s="280"/>
      <c r="N639" s="280"/>
      <c r="O639" s="280"/>
      <c r="P639" s="280"/>
      <c r="Q639" s="280"/>
      <c r="R639" s="280"/>
      <c r="S639" s="280"/>
    </row>
    <row r="640" spans="2:37" ht="12" customHeight="1" x14ac:dyDescent="0.25">
      <c r="F640" s="280"/>
      <c r="G640" s="280"/>
      <c r="H640" s="280"/>
      <c r="I640" s="280"/>
      <c r="J640" s="280"/>
      <c r="K640" s="280"/>
      <c r="L640" s="280"/>
      <c r="M640" s="280"/>
      <c r="N640" s="280"/>
      <c r="O640" s="280"/>
      <c r="P640" s="280"/>
      <c r="Q640" s="280"/>
      <c r="R640" s="280"/>
      <c r="S640" s="280"/>
    </row>
    <row r="641" spans="2:37" x14ac:dyDescent="0.25">
      <c r="F641" s="250" t="s">
        <v>816</v>
      </c>
      <c r="G641" s="250"/>
      <c r="H641" s="250"/>
      <c r="I641" s="250"/>
      <c r="J641" s="250"/>
      <c r="L641" s="279" t="s">
        <v>817</v>
      </c>
      <c r="M641" s="279"/>
      <c r="N641" s="279"/>
      <c r="O641" s="279"/>
      <c r="P641" s="279"/>
      <c r="Q641" s="279"/>
      <c r="R641" s="279"/>
      <c r="S641" s="279"/>
      <c r="T641" s="279"/>
    </row>
    <row r="642" spans="2:37" x14ac:dyDescent="0.25">
      <c r="B642" s="248" t="s">
        <v>1144</v>
      </c>
      <c r="C642" s="248"/>
      <c r="D642" s="248"/>
      <c r="F642" s="280" t="s">
        <v>1145</v>
      </c>
      <c r="G642" s="280"/>
      <c r="H642" s="280"/>
      <c r="I642" s="280"/>
      <c r="J642" s="280"/>
      <c r="K642" s="280"/>
      <c r="L642" s="280"/>
      <c r="M642" s="280"/>
      <c r="N642" s="280"/>
      <c r="O642" s="280"/>
      <c r="P642" s="280"/>
      <c r="Q642" s="280"/>
      <c r="R642" s="280"/>
      <c r="S642" s="280"/>
      <c r="V642" s="134">
        <v>195</v>
      </c>
      <c r="X642" s="281" t="s">
        <v>364</v>
      </c>
      <c r="Y642" s="281"/>
      <c r="Z642" s="281"/>
      <c r="AA642" s="281"/>
      <c r="AF642" s="282" t="s">
        <v>819</v>
      </c>
      <c r="AG642" s="282"/>
      <c r="AH642" s="282"/>
      <c r="AI642" s="282"/>
      <c r="AJ642" s="282"/>
    </row>
    <row r="643" spans="2:37" ht="11.25" customHeight="1" x14ac:dyDescent="0.25">
      <c r="F643" s="280"/>
      <c r="G643" s="280"/>
      <c r="H643" s="280"/>
      <c r="I643" s="280"/>
      <c r="J643" s="280"/>
      <c r="K643" s="280"/>
      <c r="L643" s="280"/>
      <c r="M643" s="280"/>
      <c r="N643" s="280"/>
      <c r="O643" s="280"/>
      <c r="P643" s="280"/>
      <c r="Q643" s="280"/>
      <c r="R643" s="280"/>
      <c r="S643" s="280"/>
    </row>
    <row r="644" spans="2:37" ht="12" customHeight="1" x14ac:dyDescent="0.25">
      <c r="F644" s="280"/>
      <c r="G644" s="280"/>
      <c r="H644" s="280"/>
      <c r="I644" s="280"/>
      <c r="J644" s="280"/>
      <c r="K644" s="280"/>
      <c r="L644" s="280"/>
      <c r="M644" s="280"/>
      <c r="N644" s="280"/>
      <c r="O644" s="280"/>
      <c r="P644" s="280"/>
      <c r="Q644" s="280"/>
      <c r="R644" s="280"/>
      <c r="S644" s="280"/>
    </row>
    <row r="645" spans="2:37" x14ac:dyDescent="0.25">
      <c r="F645" s="250" t="s">
        <v>816</v>
      </c>
      <c r="G645" s="250"/>
      <c r="H645" s="250"/>
      <c r="I645" s="250"/>
      <c r="J645" s="250"/>
      <c r="L645" s="279" t="s">
        <v>817</v>
      </c>
      <c r="M645" s="279"/>
      <c r="N645" s="279"/>
      <c r="O645" s="279"/>
      <c r="P645" s="279"/>
      <c r="Q645" s="279"/>
      <c r="R645" s="279"/>
      <c r="S645" s="279"/>
      <c r="T645" s="279"/>
    </row>
    <row r="646" spans="2:37" x14ac:dyDescent="0.25">
      <c r="B646" s="248" t="s">
        <v>1144</v>
      </c>
      <c r="C646" s="248"/>
      <c r="D646" s="248"/>
      <c r="F646" s="280" t="s">
        <v>1145</v>
      </c>
      <c r="G646" s="280"/>
      <c r="H646" s="280"/>
      <c r="I646" s="280"/>
      <c r="J646" s="280"/>
      <c r="K646" s="280"/>
      <c r="L646" s="280"/>
      <c r="M646" s="280"/>
      <c r="N646" s="280"/>
      <c r="O646" s="280"/>
      <c r="P646" s="280"/>
      <c r="Q646" s="280"/>
      <c r="R646" s="280"/>
      <c r="S646" s="280"/>
      <c r="V646" s="134">
        <v>199</v>
      </c>
      <c r="X646" s="281" t="s">
        <v>370</v>
      </c>
      <c r="Y646" s="281"/>
      <c r="Z646" s="281"/>
      <c r="AA646" s="281"/>
      <c r="AF646" s="282" t="s">
        <v>820</v>
      </c>
      <c r="AG646" s="282"/>
      <c r="AH646" s="282"/>
      <c r="AI646" s="282"/>
      <c r="AJ646" s="282"/>
    </row>
    <row r="647" spans="2:37" ht="11.25" customHeight="1" x14ac:dyDescent="0.25">
      <c r="F647" s="280"/>
      <c r="G647" s="280"/>
      <c r="H647" s="280"/>
      <c r="I647" s="280"/>
      <c r="J647" s="280"/>
      <c r="K647" s="280"/>
      <c r="L647" s="280"/>
      <c r="M647" s="280"/>
      <c r="N647" s="280"/>
      <c r="O647" s="280"/>
      <c r="P647" s="280"/>
      <c r="Q647" s="280"/>
      <c r="R647" s="280"/>
      <c r="S647" s="280"/>
    </row>
    <row r="648" spans="2:37" ht="12" customHeight="1" x14ac:dyDescent="0.25">
      <c r="F648" s="280"/>
      <c r="G648" s="280"/>
      <c r="H648" s="280"/>
      <c r="I648" s="280"/>
      <c r="J648" s="280"/>
      <c r="K648" s="280"/>
      <c r="L648" s="280"/>
      <c r="M648" s="280"/>
      <c r="N648" s="280"/>
      <c r="O648" s="280"/>
      <c r="P648" s="280"/>
      <c r="Q648" s="280"/>
      <c r="R648" s="280"/>
      <c r="S648" s="280"/>
    </row>
    <row r="649" spans="2:37" x14ac:dyDescent="0.25">
      <c r="F649" s="250" t="s">
        <v>816</v>
      </c>
      <c r="G649" s="250"/>
      <c r="H649" s="250"/>
      <c r="I649" s="250"/>
      <c r="J649" s="250"/>
      <c r="L649" s="279" t="s">
        <v>817</v>
      </c>
      <c r="M649" s="279"/>
      <c r="N649" s="279"/>
      <c r="O649" s="279"/>
      <c r="P649" s="279"/>
      <c r="Q649" s="279"/>
      <c r="R649" s="279"/>
      <c r="S649" s="279"/>
      <c r="T649" s="279"/>
    </row>
    <row r="650" spans="2:37" x14ac:dyDescent="0.25">
      <c r="B650" s="248" t="s">
        <v>1144</v>
      </c>
      <c r="C650" s="248"/>
      <c r="D650" s="248"/>
      <c r="F650" s="280" t="s">
        <v>1145</v>
      </c>
      <c r="G650" s="280"/>
      <c r="H650" s="280"/>
      <c r="I650" s="280"/>
      <c r="J650" s="280"/>
      <c r="K650" s="280"/>
      <c r="L650" s="280"/>
      <c r="M650" s="280"/>
      <c r="N650" s="280"/>
      <c r="O650" s="280"/>
      <c r="P650" s="280"/>
      <c r="Q650" s="280"/>
      <c r="R650" s="280"/>
      <c r="S650" s="280"/>
      <c r="V650" s="134">
        <v>115</v>
      </c>
      <c r="X650" s="288" t="s">
        <v>320</v>
      </c>
      <c r="Y650" s="288"/>
      <c r="Z650" s="288"/>
      <c r="AA650" s="288"/>
      <c r="AF650" s="282" t="s">
        <v>821</v>
      </c>
      <c r="AG650" s="282"/>
      <c r="AH650" s="282"/>
      <c r="AI650" s="282"/>
      <c r="AJ650" s="282"/>
    </row>
    <row r="651" spans="2:37" ht="11.25" customHeight="1" x14ac:dyDescent="0.25">
      <c r="F651" s="280"/>
      <c r="G651" s="280"/>
      <c r="H651" s="280"/>
      <c r="I651" s="280"/>
      <c r="J651" s="280"/>
      <c r="K651" s="280"/>
      <c r="L651" s="280"/>
      <c r="M651" s="280"/>
      <c r="N651" s="280"/>
      <c r="O651" s="280"/>
      <c r="P651" s="280"/>
      <c r="Q651" s="280"/>
      <c r="R651" s="280"/>
      <c r="S651" s="280"/>
      <c r="X651" s="288"/>
      <c r="Y651" s="288"/>
      <c r="Z651" s="288"/>
      <c r="AA651" s="288"/>
    </row>
    <row r="652" spans="2:37" ht="12" customHeight="1" x14ac:dyDescent="0.25">
      <c r="F652" s="280"/>
      <c r="G652" s="280"/>
      <c r="H652" s="280"/>
      <c r="I652" s="280"/>
      <c r="J652" s="280"/>
      <c r="K652" s="280"/>
      <c r="L652" s="280"/>
      <c r="M652" s="280"/>
      <c r="N652" s="280"/>
      <c r="O652" s="280"/>
      <c r="P652" s="280"/>
      <c r="Q652" s="280"/>
      <c r="R652" s="280"/>
      <c r="S652" s="280"/>
    </row>
    <row r="653" spans="2:37" x14ac:dyDescent="0.25">
      <c r="F653" s="250" t="s">
        <v>816</v>
      </c>
      <c r="G653" s="250"/>
      <c r="H653" s="250"/>
      <c r="I653" s="250"/>
      <c r="J653" s="250"/>
      <c r="L653" s="279" t="s">
        <v>817</v>
      </c>
      <c r="M653" s="279"/>
      <c r="N653" s="279"/>
      <c r="O653" s="279"/>
      <c r="P653" s="279"/>
      <c r="Q653" s="279"/>
      <c r="R653" s="279"/>
      <c r="S653" s="279"/>
      <c r="T653" s="279"/>
    </row>
    <row r="654" spans="2:37" ht="14.25" customHeight="1" x14ac:dyDescent="0.25">
      <c r="B654" s="286" t="s">
        <v>566</v>
      </c>
      <c r="C654" s="286"/>
      <c r="D654" s="286"/>
      <c r="J654" s="287" t="s">
        <v>613</v>
      </c>
      <c r="K654" s="287"/>
      <c r="L654" s="287"/>
      <c r="M654" s="287"/>
      <c r="N654" s="287"/>
      <c r="O654" s="287"/>
      <c r="P654" s="287"/>
      <c r="Q654" s="287"/>
      <c r="R654" s="287"/>
      <c r="S654" s="287"/>
      <c r="T654" s="287"/>
      <c r="U654" s="287"/>
      <c r="V654" s="287"/>
      <c r="W654" s="287"/>
      <c r="X654" s="287"/>
      <c r="Y654" s="287"/>
      <c r="Z654" s="287"/>
      <c r="AA654" s="287"/>
      <c r="AB654" s="287"/>
      <c r="AC654" s="287"/>
      <c r="AD654" s="287"/>
      <c r="AE654" s="287"/>
      <c r="AF654" s="287"/>
      <c r="AG654" s="287"/>
      <c r="AH654" s="287"/>
      <c r="AI654" s="287"/>
      <c r="AJ654" s="287"/>
      <c r="AK654" s="287"/>
    </row>
    <row r="655" spans="2:37" ht="6" customHeight="1" x14ac:dyDescent="0.25"/>
    <row r="656" spans="2:37" x14ac:dyDescent="0.25">
      <c r="C656" s="277" t="s">
        <v>614</v>
      </c>
      <c r="D656" s="277"/>
      <c r="E656" s="277"/>
      <c r="F656" s="277"/>
      <c r="G656" s="277"/>
      <c r="H656" s="277"/>
      <c r="J656" s="283" t="s">
        <v>593</v>
      </c>
      <c r="K656" s="283"/>
      <c r="L656" s="283"/>
      <c r="M656" s="283"/>
      <c r="N656" s="283"/>
      <c r="O656" s="283"/>
      <c r="P656" s="283"/>
      <c r="Q656" s="283"/>
      <c r="R656" s="283"/>
      <c r="S656" s="283"/>
      <c r="T656" s="283"/>
      <c r="U656" s="283"/>
      <c r="V656" s="283"/>
      <c r="W656" s="283"/>
      <c r="X656" s="283"/>
      <c r="Y656" s="283"/>
      <c r="Z656" s="283"/>
      <c r="AA656" s="283"/>
      <c r="AB656" s="283"/>
      <c r="AC656" s="283"/>
      <c r="AD656" s="283"/>
      <c r="AE656" s="283"/>
      <c r="AF656" s="283"/>
      <c r="AG656" s="283"/>
      <c r="AH656" s="283"/>
      <c r="AI656" s="283"/>
      <c r="AJ656" s="283"/>
      <c r="AK656" s="283"/>
    </row>
    <row r="657" spans="2:36" ht="6.75" customHeight="1" x14ac:dyDescent="0.25">
      <c r="B657" s="284" t="s">
        <v>615</v>
      </c>
      <c r="C657" s="284"/>
      <c r="D657" s="284"/>
      <c r="E657" s="284"/>
      <c r="AD657" s="284" t="s">
        <v>616</v>
      </c>
      <c r="AE657" s="284"/>
      <c r="AF657" s="284"/>
      <c r="AG657" s="284"/>
      <c r="AH657" s="284"/>
      <c r="AI657" s="284"/>
      <c r="AJ657" s="284"/>
    </row>
    <row r="658" spans="2:36" ht="6" customHeight="1" x14ac:dyDescent="0.25">
      <c r="B658" s="284"/>
      <c r="C658" s="284"/>
      <c r="D658" s="284"/>
      <c r="E658" s="284"/>
      <c r="H658" s="285" t="s">
        <v>617</v>
      </c>
      <c r="I658" s="285"/>
      <c r="J658" s="285"/>
      <c r="K658" s="285"/>
      <c r="L658" s="285"/>
      <c r="M658" s="285"/>
      <c r="N658" s="285"/>
      <c r="O658" s="285"/>
      <c r="P658" s="285"/>
      <c r="Q658" s="285"/>
      <c r="R658" s="285"/>
      <c r="U658" s="285" t="s">
        <v>618</v>
      </c>
      <c r="V658" s="285"/>
      <c r="W658" s="285"/>
      <c r="X658" s="285"/>
      <c r="Y658" s="285"/>
      <c r="Z658" s="285"/>
      <c r="AD658" s="284"/>
      <c r="AE658" s="284"/>
      <c r="AF658" s="284"/>
      <c r="AG658" s="284"/>
      <c r="AH658" s="284"/>
      <c r="AI658" s="284"/>
      <c r="AJ658" s="284"/>
    </row>
    <row r="659" spans="2:36" ht="7.5" customHeight="1" x14ac:dyDescent="0.25">
      <c r="B659" s="284"/>
      <c r="C659" s="284"/>
      <c r="D659" s="284"/>
      <c r="E659" s="284"/>
      <c r="H659" s="285"/>
      <c r="I659" s="285"/>
      <c r="J659" s="285"/>
      <c r="K659" s="285"/>
      <c r="L659" s="285"/>
      <c r="M659" s="285"/>
      <c r="N659" s="285"/>
      <c r="O659" s="285"/>
      <c r="P659" s="285"/>
      <c r="Q659" s="285"/>
      <c r="R659" s="285"/>
      <c r="U659" s="285"/>
      <c r="V659" s="285"/>
      <c r="W659" s="285"/>
      <c r="X659" s="285"/>
      <c r="Y659" s="285"/>
      <c r="Z659" s="285"/>
      <c r="AD659" s="284"/>
      <c r="AE659" s="284"/>
      <c r="AF659" s="284"/>
      <c r="AG659" s="284"/>
      <c r="AH659" s="284"/>
      <c r="AI659" s="284"/>
      <c r="AJ659" s="284"/>
    </row>
    <row r="660" spans="2:36" ht="6.75" customHeight="1" x14ac:dyDescent="0.25">
      <c r="B660" s="284"/>
      <c r="C660" s="284"/>
      <c r="D660" s="284"/>
      <c r="E660" s="284"/>
      <c r="AD660" s="284"/>
      <c r="AE660" s="284"/>
      <c r="AF660" s="284"/>
      <c r="AG660" s="284"/>
      <c r="AH660" s="284"/>
      <c r="AI660" s="284"/>
      <c r="AJ660" s="284"/>
    </row>
    <row r="661" spans="2:36" x14ac:dyDescent="0.25">
      <c r="B661" s="248" t="s">
        <v>1144</v>
      </c>
      <c r="C661" s="248"/>
      <c r="D661" s="248"/>
      <c r="F661" s="280" t="s">
        <v>1145</v>
      </c>
      <c r="G661" s="280"/>
      <c r="H661" s="280"/>
      <c r="I661" s="280"/>
      <c r="J661" s="280"/>
      <c r="K661" s="280"/>
      <c r="L661" s="280"/>
      <c r="M661" s="280"/>
      <c r="N661" s="280"/>
      <c r="O661" s="280"/>
      <c r="P661" s="280"/>
      <c r="Q661" s="280"/>
      <c r="R661" s="280"/>
      <c r="S661" s="280"/>
      <c r="V661" s="134">
        <v>111</v>
      </c>
      <c r="X661" s="281" t="s">
        <v>312</v>
      </c>
      <c r="Y661" s="281"/>
      <c r="Z661" s="281"/>
      <c r="AA661" s="281"/>
      <c r="AF661" s="282" t="s">
        <v>1147</v>
      </c>
      <c r="AG661" s="282"/>
      <c r="AH661" s="282"/>
      <c r="AI661" s="282"/>
      <c r="AJ661" s="282"/>
    </row>
    <row r="662" spans="2:36" ht="11.25" customHeight="1" x14ac:dyDescent="0.25">
      <c r="F662" s="280"/>
      <c r="G662" s="280"/>
      <c r="H662" s="280"/>
      <c r="I662" s="280"/>
      <c r="J662" s="280"/>
      <c r="K662" s="280"/>
      <c r="L662" s="280"/>
      <c r="M662" s="280"/>
      <c r="N662" s="280"/>
      <c r="O662" s="280"/>
      <c r="P662" s="280"/>
      <c r="Q662" s="280"/>
      <c r="R662" s="280"/>
      <c r="S662" s="280"/>
    </row>
    <row r="663" spans="2:36" ht="12" customHeight="1" x14ac:dyDescent="0.25">
      <c r="F663" s="280"/>
      <c r="G663" s="280"/>
      <c r="H663" s="280"/>
      <c r="I663" s="280"/>
      <c r="J663" s="280"/>
      <c r="K663" s="280"/>
      <c r="L663" s="280"/>
      <c r="M663" s="280"/>
      <c r="N663" s="280"/>
      <c r="O663" s="280"/>
      <c r="P663" s="280"/>
      <c r="Q663" s="280"/>
      <c r="R663" s="280"/>
      <c r="S663" s="280"/>
    </row>
    <row r="664" spans="2:36" x14ac:dyDescent="0.25">
      <c r="F664" s="250" t="s">
        <v>816</v>
      </c>
      <c r="G664" s="250"/>
      <c r="H664" s="250"/>
      <c r="I664" s="250"/>
      <c r="J664" s="250"/>
      <c r="L664" s="279" t="s">
        <v>817</v>
      </c>
      <c r="M664" s="279"/>
      <c r="N664" s="279"/>
      <c r="O664" s="279"/>
      <c r="P664" s="279"/>
      <c r="Q664" s="279"/>
      <c r="R664" s="279"/>
      <c r="S664" s="279"/>
      <c r="T664" s="279"/>
    </row>
    <row r="665" spans="2:36" x14ac:dyDescent="0.25">
      <c r="B665" s="248" t="s">
        <v>1148</v>
      </c>
      <c r="C665" s="248"/>
      <c r="D665" s="248"/>
      <c r="F665" s="280" t="s">
        <v>1149</v>
      </c>
      <c r="G665" s="280"/>
      <c r="H665" s="280"/>
      <c r="I665" s="280"/>
      <c r="J665" s="280"/>
      <c r="K665" s="280"/>
      <c r="L665" s="280"/>
      <c r="M665" s="280"/>
      <c r="N665" s="280"/>
      <c r="O665" s="280"/>
      <c r="P665" s="280"/>
      <c r="Q665" s="280"/>
      <c r="R665" s="280"/>
      <c r="S665" s="280"/>
      <c r="V665" s="134">
        <v>112</v>
      </c>
      <c r="X665" s="281" t="s">
        <v>314</v>
      </c>
      <c r="Y665" s="281"/>
      <c r="Z665" s="281"/>
      <c r="AA665" s="281"/>
      <c r="AF665" s="282" t="s">
        <v>1146</v>
      </c>
      <c r="AG665" s="282"/>
      <c r="AH665" s="282"/>
      <c r="AI665" s="282"/>
      <c r="AJ665" s="282"/>
    </row>
    <row r="666" spans="2:36" ht="11.25" customHeight="1" x14ac:dyDescent="0.25">
      <c r="F666" s="280"/>
      <c r="G666" s="280"/>
      <c r="H666" s="280"/>
      <c r="I666" s="280"/>
      <c r="J666" s="280"/>
      <c r="K666" s="280"/>
      <c r="L666" s="280"/>
      <c r="M666" s="280"/>
      <c r="N666" s="280"/>
      <c r="O666" s="280"/>
      <c r="P666" s="280"/>
      <c r="Q666" s="280"/>
      <c r="R666" s="280"/>
      <c r="S666" s="280"/>
    </row>
    <row r="667" spans="2:36" ht="12" customHeight="1" x14ac:dyDescent="0.25">
      <c r="F667" s="280"/>
      <c r="G667" s="280"/>
      <c r="H667" s="280"/>
      <c r="I667" s="280"/>
      <c r="J667" s="280"/>
      <c r="K667" s="280"/>
      <c r="L667" s="280"/>
      <c r="M667" s="280"/>
      <c r="N667" s="280"/>
      <c r="O667" s="280"/>
      <c r="P667" s="280"/>
      <c r="Q667" s="280"/>
      <c r="R667" s="280"/>
      <c r="S667" s="280"/>
    </row>
    <row r="668" spans="2:36" x14ac:dyDescent="0.25">
      <c r="F668" s="250" t="s">
        <v>816</v>
      </c>
      <c r="G668" s="250"/>
      <c r="H668" s="250"/>
      <c r="I668" s="250"/>
      <c r="J668" s="250"/>
      <c r="L668" s="279" t="s">
        <v>817</v>
      </c>
      <c r="M668" s="279"/>
      <c r="N668" s="279"/>
      <c r="O668" s="279"/>
      <c r="P668" s="279"/>
      <c r="Q668" s="279"/>
      <c r="R668" s="279"/>
      <c r="S668" s="279"/>
      <c r="T668" s="279"/>
    </row>
    <row r="669" spans="2:36" x14ac:dyDescent="0.25">
      <c r="B669" s="248" t="s">
        <v>1148</v>
      </c>
      <c r="C669" s="248"/>
      <c r="D669" s="248"/>
      <c r="F669" s="280" t="s">
        <v>1149</v>
      </c>
      <c r="G669" s="280"/>
      <c r="H669" s="280"/>
      <c r="I669" s="280"/>
      <c r="J669" s="280"/>
      <c r="K669" s="280"/>
      <c r="L669" s="280"/>
      <c r="M669" s="280"/>
      <c r="N669" s="280"/>
      <c r="O669" s="280"/>
      <c r="P669" s="280"/>
      <c r="Q669" s="280"/>
      <c r="R669" s="280"/>
      <c r="S669" s="280"/>
      <c r="V669" s="134">
        <v>195</v>
      </c>
      <c r="X669" s="281" t="s">
        <v>364</v>
      </c>
      <c r="Y669" s="281"/>
      <c r="Z669" s="281"/>
      <c r="AA669" s="281"/>
      <c r="AF669" s="282" t="s">
        <v>819</v>
      </c>
      <c r="AG669" s="282"/>
      <c r="AH669" s="282"/>
      <c r="AI669" s="282"/>
      <c r="AJ669" s="282"/>
    </row>
    <row r="670" spans="2:36" ht="11.25" customHeight="1" x14ac:dyDescent="0.25">
      <c r="F670" s="280"/>
      <c r="G670" s="280"/>
      <c r="H670" s="280"/>
      <c r="I670" s="280"/>
      <c r="J670" s="280"/>
      <c r="K670" s="280"/>
      <c r="L670" s="280"/>
      <c r="M670" s="280"/>
      <c r="N670" s="280"/>
      <c r="O670" s="280"/>
      <c r="P670" s="280"/>
      <c r="Q670" s="280"/>
      <c r="R670" s="280"/>
      <c r="S670" s="280"/>
    </row>
    <row r="671" spans="2:36" ht="12" customHeight="1" x14ac:dyDescent="0.25">
      <c r="F671" s="280"/>
      <c r="G671" s="280"/>
      <c r="H671" s="280"/>
      <c r="I671" s="280"/>
      <c r="J671" s="280"/>
      <c r="K671" s="280"/>
      <c r="L671" s="280"/>
      <c r="M671" s="280"/>
      <c r="N671" s="280"/>
      <c r="O671" s="280"/>
      <c r="P671" s="280"/>
      <c r="Q671" s="280"/>
      <c r="R671" s="280"/>
      <c r="S671" s="280"/>
    </row>
    <row r="672" spans="2:36" x14ac:dyDescent="0.25">
      <c r="F672" s="250" t="s">
        <v>816</v>
      </c>
      <c r="G672" s="250"/>
      <c r="H672" s="250"/>
      <c r="I672" s="250"/>
      <c r="J672" s="250"/>
      <c r="L672" s="279" t="s">
        <v>817</v>
      </c>
      <c r="M672" s="279"/>
      <c r="N672" s="279"/>
      <c r="O672" s="279"/>
      <c r="P672" s="279"/>
      <c r="Q672" s="279"/>
      <c r="R672" s="279"/>
      <c r="S672" s="279"/>
      <c r="T672" s="279"/>
    </row>
    <row r="673" spans="2:36" x14ac:dyDescent="0.25">
      <c r="B673" s="248" t="s">
        <v>1148</v>
      </c>
      <c r="C673" s="248"/>
      <c r="D673" s="248"/>
      <c r="F673" s="280" t="s">
        <v>1149</v>
      </c>
      <c r="G673" s="280"/>
      <c r="H673" s="280"/>
      <c r="I673" s="280"/>
      <c r="J673" s="280"/>
      <c r="K673" s="280"/>
      <c r="L673" s="280"/>
      <c r="M673" s="280"/>
      <c r="N673" s="280"/>
      <c r="O673" s="280"/>
      <c r="P673" s="280"/>
      <c r="Q673" s="280"/>
      <c r="R673" s="280"/>
      <c r="S673" s="280"/>
      <c r="V673" s="134">
        <v>199</v>
      </c>
      <c r="X673" s="281" t="s">
        <v>370</v>
      </c>
      <c r="Y673" s="281"/>
      <c r="Z673" s="281"/>
      <c r="AA673" s="281"/>
      <c r="AF673" s="282" t="s">
        <v>820</v>
      </c>
      <c r="AG673" s="282"/>
      <c r="AH673" s="282"/>
      <c r="AI673" s="282"/>
      <c r="AJ673" s="282"/>
    </row>
    <row r="674" spans="2:36" ht="11.25" customHeight="1" x14ac:dyDescent="0.25">
      <c r="F674" s="280"/>
      <c r="G674" s="280"/>
      <c r="H674" s="280"/>
      <c r="I674" s="280"/>
      <c r="J674" s="280"/>
      <c r="K674" s="280"/>
      <c r="L674" s="280"/>
      <c r="M674" s="280"/>
      <c r="N674" s="280"/>
      <c r="O674" s="280"/>
      <c r="P674" s="280"/>
      <c r="Q674" s="280"/>
      <c r="R674" s="280"/>
      <c r="S674" s="280"/>
    </row>
    <row r="675" spans="2:36" ht="12" customHeight="1" x14ac:dyDescent="0.25">
      <c r="F675" s="280"/>
      <c r="G675" s="280"/>
      <c r="H675" s="280"/>
      <c r="I675" s="280"/>
      <c r="J675" s="280"/>
      <c r="K675" s="280"/>
      <c r="L675" s="280"/>
      <c r="M675" s="280"/>
      <c r="N675" s="280"/>
      <c r="O675" s="280"/>
      <c r="P675" s="280"/>
      <c r="Q675" s="280"/>
      <c r="R675" s="280"/>
      <c r="S675" s="280"/>
    </row>
    <row r="676" spans="2:36" x14ac:dyDescent="0.25">
      <c r="F676" s="250" t="s">
        <v>816</v>
      </c>
      <c r="G676" s="250"/>
      <c r="H676" s="250"/>
      <c r="I676" s="250"/>
      <c r="J676" s="250"/>
      <c r="L676" s="279" t="s">
        <v>817</v>
      </c>
      <c r="M676" s="279"/>
      <c r="N676" s="279"/>
      <c r="O676" s="279"/>
      <c r="P676" s="279"/>
      <c r="Q676" s="279"/>
      <c r="R676" s="279"/>
      <c r="S676" s="279"/>
      <c r="T676" s="279"/>
    </row>
    <row r="677" spans="2:36" x14ac:dyDescent="0.25">
      <c r="B677" s="248" t="s">
        <v>1148</v>
      </c>
      <c r="C677" s="248"/>
      <c r="D677" s="248"/>
      <c r="F677" s="280" t="s">
        <v>1149</v>
      </c>
      <c r="G677" s="280"/>
      <c r="H677" s="280"/>
      <c r="I677" s="280"/>
      <c r="J677" s="280"/>
      <c r="K677" s="280"/>
      <c r="L677" s="280"/>
      <c r="M677" s="280"/>
      <c r="N677" s="280"/>
      <c r="O677" s="280"/>
      <c r="P677" s="280"/>
      <c r="Q677" s="280"/>
      <c r="R677" s="280"/>
      <c r="S677" s="280"/>
      <c r="V677" s="134">
        <v>115</v>
      </c>
      <c r="X677" s="288" t="s">
        <v>320</v>
      </c>
      <c r="Y677" s="288"/>
      <c r="Z677" s="288"/>
      <c r="AA677" s="288"/>
      <c r="AF677" s="282" t="s">
        <v>821</v>
      </c>
      <c r="AG677" s="282"/>
      <c r="AH677" s="282"/>
      <c r="AI677" s="282"/>
      <c r="AJ677" s="282"/>
    </row>
    <row r="678" spans="2:36" ht="11.25" customHeight="1" x14ac:dyDescent="0.25">
      <c r="F678" s="280"/>
      <c r="G678" s="280"/>
      <c r="H678" s="280"/>
      <c r="I678" s="280"/>
      <c r="J678" s="280"/>
      <c r="K678" s="280"/>
      <c r="L678" s="280"/>
      <c r="M678" s="280"/>
      <c r="N678" s="280"/>
      <c r="O678" s="280"/>
      <c r="P678" s="280"/>
      <c r="Q678" s="280"/>
      <c r="R678" s="280"/>
      <c r="S678" s="280"/>
      <c r="X678" s="288"/>
      <c r="Y678" s="288"/>
      <c r="Z678" s="288"/>
      <c r="AA678" s="288"/>
    </row>
    <row r="679" spans="2:36" ht="12" customHeight="1" x14ac:dyDescent="0.25">
      <c r="F679" s="280"/>
      <c r="G679" s="280"/>
      <c r="H679" s="280"/>
      <c r="I679" s="280"/>
      <c r="J679" s="280"/>
      <c r="K679" s="280"/>
      <c r="L679" s="280"/>
      <c r="M679" s="280"/>
      <c r="N679" s="280"/>
      <c r="O679" s="280"/>
      <c r="P679" s="280"/>
      <c r="Q679" s="280"/>
      <c r="R679" s="280"/>
      <c r="S679" s="280"/>
    </row>
    <row r="680" spans="2:36" x14ac:dyDescent="0.25">
      <c r="F680" s="250" t="s">
        <v>816</v>
      </c>
      <c r="G680" s="250"/>
      <c r="H680" s="250"/>
      <c r="I680" s="250"/>
      <c r="J680" s="250"/>
      <c r="L680" s="279" t="s">
        <v>817</v>
      </c>
      <c r="M680" s="279"/>
      <c r="N680" s="279"/>
      <c r="O680" s="279"/>
      <c r="P680" s="279"/>
      <c r="Q680" s="279"/>
      <c r="R680" s="279"/>
      <c r="S680" s="279"/>
      <c r="T680" s="279"/>
    </row>
    <row r="681" spans="2:36" x14ac:dyDescent="0.25">
      <c r="B681" s="248" t="s">
        <v>1148</v>
      </c>
      <c r="C681" s="248"/>
      <c r="D681" s="248"/>
      <c r="F681" s="280" t="s">
        <v>1149</v>
      </c>
      <c r="G681" s="280"/>
      <c r="H681" s="280"/>
      <c r="I681" s="280"/>
      <c r="J681" s="280"/>
      <c r="K681" s="280"/>
      <c r="L681" s="280"/>
      <c r="M681" s="280"/>
      <c r="N681" s="280"/>
      <c r="O681" s="280"/>
      <c r="P681" s="280"/>
      <c r="Q681" s="280"/>
      <c r="R681" s="280"/>
      <c r="S681" s="280"/>
      <c r="V681" s="134">
        <v>111</v>
      </c>
      <c r="X681" s="281" t="s">
        <v>312</v>
      </c>
      <c r="Y681" s="281"/>
      <c r="Z681" s="281"/>
      <c r="AA681" s="281"/>
      <c r="AF681" s="282" t="s">
        <v>1150</v>
      </c>
      <c r="AG681" s="282"/>
      <c r="AH681" s="282"/>
      <c r="AI681" s="282"/>
      <c r="AJ681" s="282"/>
    </row>
    <row r="682" spans="2:36" ht="11.25" customHeight="1" x14ac:dyDescent="0.25">
      <c r="F682" s="280"/>
      <c r="G682" s="280"/>
      <c r="H682" s="280"/>
      <c r="I682" s="280"/>
      <c r="J682" s="280"/>
      <c r="K682" s="280"/>
      <c r="L682" s="280"/>
      <c r="M682" s="280"/>
      <c r="N682" s="280"/>
      <c r="O682" s="280"/>
      <c r="P682" s="280"/>
      <c r="Q682" s="280"/>
      <c r="R682" s="280"/>
      <c r="S682" s="280"/>
    </row>
    <row r="683" spans="2:36" ht="12" customHeight="1" x14ac:dyDescent="0.25">
      <c r="F683" s="280"/>
      <c r="G683" s="280"/>
      <c r="H683" s="280"/>
      <c r="I683" s="280"/>
      <c r="J683" s="280"/>
      <c r="K683" s="280"/>
      <c r="L683" s="280"/>
      <c r="M683" s="280"/>
      <c r="N683" s="280"/>
      <c r="O683" s="280"/>
      <c r="P683" s="280"/>
      <c r="Q683" s="280"/>
      <c r="R683" s="280"/>
      <c r="S683" s="280"/>
    </row>
    <row r="684" spans="2:36" x14ac:dyDescent="0.25">
      <c r="F684" s="250" t="s">
        <v>816</v>
      </c>
      <c r="G684" s="250"/>
      <c r="H684" s="250"/>
      <c r="I684" s="250"/>
      <c r="J684" s="250"/>
      <c r="L684" s="279" t="s">
        <v>817</v>
      </c>
      <c r="M684" s="279"/>
      <c r="N684" s="279"/>
      <c r="O684" s="279"/>
      <c r="P684" s="279"/>
      <c r="Q684" s="279"/>
      <c r="R684" s="279"/>
      <c r="S684" s="279"/>
      <c r="T684" s="279"/>
    </row>
    <row r="685" spans="2:36" ht="11.25" customHeight="1" x14ac:dyDescent="0.25"/>
    <row r="686" spans="2:36" ht="6.75" customHeight="1" x14ac:dyDescent="0.25">
      <c r="B686" s="284" t="s">
        <v>625</v>
      </c>
      <c r="C686" s="284"/>
      <c r="D686" s="284"/>
      <c r="E686" s="284"/>
      <c r="AD686" s="284" t="s">
        <v>616</v>
      </c>
      <c r="AE686" s="284"/>
      <c r="AF686" s="284"/>
      <c r="AG686" s="284"/>
      <c r="AH686" s="284"/>
      <c r="AI686" s="284"/>
      <c r="AJ686" s="284"/>
    </row>
    <row r="687" spans="2:36" ht="6" customHeight="1" x14ac:dyDescent="0.25">
      <c r="B687" s="284"/>
      <c r="C687" s="284"/>
      <c r="D687" s="284"/>
      <c r="E687" s="284"/>
      <c r="H687" s="285" t="s">
        <v>617</v>
      </c>
      <c r="I687" s="285"/>
      <c r="J687" s="285"/>
      <c r="K687" s="285"/>
      <c r="L687" s="285"/>
      <c r="M687" s="285"/>
      <c r="N687" s="285"/>
      <c r="O687" s="285"/>
      <c r="P687" s="285"/>
      <c r="Q687" s="285"/>
      <c r="R687" s="285"/>
      <c r="U687" s="285" t="s">
        <v>618</v>
      </c>
      <c r="V687" s="285"/>
      <c r="W687" s="285"/>
      <c r="X687" s="285"/>
      <c r="Y687" s="285"/>
      <c r="Z687" s="285"/>
      <c r="AD687" s="284"/>
      <c r="AE687" s="284"/>
      <c r="AF687" s="284"/>
      <c r="AG687" s="284"/>
      <c r="AH687" s="284"/>
      <c r="AI687" s="284"/>
      <c r="AJ687" s="284"/>
    </row>
    <row r="688" spans="2:36" ht="7.5" customHeight="1" x14ac:dyDescent="0.25">
      <c r="B688" s="284"/>
      <c r="C688" s="284"/>
      <c r="D688" s="284"/>
      <c r="E688" s="284"/>
      <c r="H688" s="285"/>
      <c r="I688" s="285"/>
      <c r="J688" s="285"/>
      <c r="K688" s="285"/>
      <c r="L688" s="285"/>
      <c r="M688" s="285"/>
      <c r="N688" s="285"/>
      <c r="O688" s="285"/>
      <c r="P688" s="285"/>
      <c r="Q688" s="285"/>
      <c r="R688" s="285"/>
      <c r="U688" s="285"/>
      <c r="V688" s="285"/>
      <c r="W688" s="285"/>
      <c r="X688" s="285"/>
      <c r="Y688" s="285"/>
      <c r="Z688" s="285"/>
      <c r="AD688" s="284"/>
      <c r="AE688" s="284"/>
      <c r="AF688" s="284"/>
      <c r="AG688" s="284"/>
      <c r="AH688" s="284"/>
      <c r="AI688" s="284"/>
      <c r="AJ688" s="284"/>
    </row>
    <row r="689" spans="2:37" ht="6.75" customHeight="1" x14ac:dyDescent="0.25">
      <c r="B689" s="284"/>
      <c r="C689" s="284"/>
      <c r="D689" s="284"/>
      <c r="E689" s="284"/>
      <c r="AD689" s="284"/>
      <c r="AE689" s="284"/>
      <c r="AF689" s="284"/>
      <c r="AG689" s="284"/>
      <c r="AH689" s="284"/>
      <c r="AI689" s="284"/>
      <c r="AJ689" s="284"/>
    </row>
    <row r="690" spans="2:37" x14ac:dyDescent="0.25">
      <c r="F690" s="280" t="s">
        <v>1151</v>
      </c>
      <c r="G690" s="280"/>
      <c r="H690" s="280"/>
      <c r="I690" s="280"/>
      <c r="J690" s="280"/>
      <c r="K690" s="280"/>
      <c r="L690" s="280"/>
      <c r="M690" s="280"/>
      <c r="N690" s="280"/>
      <c r="O690" s="280"/>
      <c r="P690" s="280"/>
      <c r="Q690" s="280"/>
      <c r="R690" s="280"/>
      <c r="S690" s="280"/>
      <c r="V690" s="134">
        <v>111</v>
      </c>
      <c r="X690" s="281" t="s">
        <v>312</v>
      </c>
      <c r="Y690" s="281"/>
      <c r="Z690" s="281"/>
      <c r="AA690" s="281"/>
      <c r="AF690" s="282" t="s">
        <v>804</v>
      </c>
      <c r="AG690" s="282"/>
      <c r="AH690" s="282"/>
      <c r="AI690" s="282"/>
      <c r="AJ690" s="282"/>
    </row>
    <row r="691" spans="2:37" ht="11.25" customHeight="1" x14ac:dyDescent="0.25">
      <c r="F691" s="280"/>
      <c r="G691" s="280"/>
      <c r="H691" s="280"/>
      <c r="I691" s="280"/>
      <c r="J691" s="280"/>
      <c r="K691" s="280"/>
      <c r="L691" s="280"/>
      <c r="M691" s="280"/>
      <c r="N691" s="280"/>
      <c r="O691" s="280"/>
      <c r="P691" s="280"/>
      <c r="Q691" s="280"/>
      <c r="R691" s="280"/>
      <c r="S691" s="280"/>
    </row>
    <row r="692" spans="2:37" ht="12" customHeight="1" x14ac:dyDescent="0.25">
      <c r="F692" s="280"/>
      <c r="G692" s="280"/>
      <c r="H692" s="280"/>
      <c r="I692" s="280"/>
      <c r="J692" s="280"/>
      <c r="K692" s="280"/>
      <c r="L692" s="280"/>
      <c r="M692" s="280"/>
      <c r="N692" s="280"/>
      <c r="O692" s="280"/>
      <c r="P692" s="280"/>
      <c r="Q692" s="280"/>
      <c r="R692" s="280"/>
      <c r="S692" s="280"/>
    </row>
    <row r="693" spans="2:37" x14ac:dyDescent="0.25">
      <c r="F693" s="250" t="s">
        <v>591</v>
      </c>
      <c r="G693" s="250"/>
      <c r="H693" s="250"/>
      <c r="I693" s="250"/>
      <c r="J693" s="250"/>
      <c r="L693" s="279" t="s">
        <v>592</v>
      </c>
      <c r="M693" s="279"/>
      <c r="N693" s="279"/>
      <c r="O693" s="279"/>
      <c r="P693" s="279"/>
      <c r="Q693" s="279"/>
      <c r="R693" s="279"/>
      <c r="S693" s="279"/>
      <c r="T693" s="279"/>
    </row>
    <row r="694" spans="2:37" x14ac:dyDescent="0.25">
      <c r="F694" s="280" t="s">
        <v>1152</v>
      </c>
      <c r="G694" s="280"/>
      <c r="H694" s="280"/>
      <c r="I694" s="280"/>
      <c r="J694" s="280"/>
      <c r="K694" s="280"/>
      <c r="L694" s="280"/>
      <c r="M694" s="280"/>
      <c r="N694" s="280"/>
      <c r="O694" s="280"/>
      <c r="P694" s="280"/>
      <c r="Q694" s="280"/>
      <c r="R694" s="280"/>
      <c r="S694" s="280"/>
      <c r="V694" s="134">
        <v>111</v>
      </c>
      <c r="X694" s="281" t="s">
        <v>312</v>
      </c>
      <c r="Y694" s="281"/>
      <c r="Z694" s="281"/>
      <c r="AA694" s="281"/>
      <c r="AF694" s="282" t="s">
        <v>1153</v>
      </c>
      <c r="AG694" s="282"/>
      <c r="AH694" s="282"/>
      <c r="AI694" s="282"/>
      <c r="AJ694" s="282"/>
    </row>
    <row r="695" spans="2:37" ht="11.25" customHeight="1" x14ac:dyDescent="0.25">
      <c r="F695" s="280"/>
      <c r="G695" s="280"/>
      <c r="H695" s="280"/>
      <c r="I695" s="280"/>
      <c r="J695" s="280"/>
      <c r="K695" s="280"/>
      <c r="L695" s="280"/>
      <c r="M695" s="280"/>
      <c r="N695" s="280"/>
      <c r="O695" s="280"/>
      <c r="P695" s="280"/>
      <c r="Q695" s="280"/>
      <c r="R695" s="280"/>
      <c r="S695" s="280"/>
    </row>
    <row r="696" spans="2:37" ht="12" customHeight="1" x14ac:dyDescent="0.25">
      <c r="F696" s="280"/>
      <c r="G696" s="280"/>
      <c r="H696" s="280"/>
      <c r="I696" s="280"/>
      <c r="J696" s="280"/>
      <c r="K696" s="280"/>
      <c r="L696" s="280"/>
      <c r="M696" s="280"/>
      <c r="N696" s="280"/>
      <c r="O696" s="280"/>
      <c r="P696" s="280"/>
      <c r="Q696" s="280"/>
      <c r="R696" s="280"/>
      <c r="S696" s="280"/>
    </row>
    <row r="697" spans="2:37" ht="12" customHeight="1" x14ac:dyDescent="0.25">
      <c r="F697" s="280"/>
      <c r="G697" s="280"/>
      <c r="H697" s="280"/>
      <c r="I697" s="280"/>
      <c r="J697" s="280"/>
      <c r="K697" s="280"/>
      <c r="L697" s="280"/>
      <c r="M697" s="280"/>
      <c r="N697" s="280"/>
      <c r="O697" s="280"/>
      <c r="P697" s="280"/>
      <c r="Q697" s="280"/>
      <c r="R697" s="280"/>
      <c r="S697" s="280"/>
    </row>
    <row r="698" spans="2:37" x14ac:dyDescent="0.25">
      <c r="F698" s="250" t="s">
        <v>591</v>
      </c>
      <c r="G698" s="250"/>
      <c r="H698" s="250"/>
      <c r="I698" s="250"/>
      <c r="J698" s="250"/>
      <c r="L698" s="279" t="s">
        <v>592</v>
      </c>
      <c r="M698" s="279"/>
      <c r="N698" s="279"/>
      <c r="O698" s="279"/>
      <c r="P698" s="279"/>
      <c r="Q698" s="279"/>
      <c r="R698" s="279"/>
      <c r="S698" s="279"/>
      <c r="T698" s="279"/>
    </row>
    <row r="699" spans="2:37" ht="14.25" customHeight="1" x14ac:dyDescent="0.25">
      <c r="B699" s="286" t="s">
        <v>566</v>
      </c>
      <c r="C699" s="286"/>
      <c r="D699" s="286"/>
      <c r="J699" s="287" t="s">
        <v>613</v>
      </c>
      <c r="K699" s="287"/>
      <c r="L699" s="287"/>
      <c r="M699" s="287"/>
      <c r="N699" s="287"/>
      <c r="O699" s="287"/>
      <c r="P699" s="287"/>
      <c r="Q699" s="287"/>
      <c r="R699" s="287"/>
      <c r="S699" s="287"/>
      <c r="T699" s="287"/>
      <c r="U699" s="287"/>
      <c r="V699" s="287"/>
      <c r="W699" s="287"/>
      <c r="X699" s="287"/>
      <c r="Y699" s="287"/>
      <c r="Z699" s="287"/>
      <c r="AA699" s="287"/>
      <c r="AB699" s="287"/>
      <c r="AC699" s="287"/>
      <c r="AD699" s="287"/>
      <c r="AE699" s="287"/>
      <c r="AF699" s="287"/>
      <c r="AG699" s="287"/>
      <c r="AH699" s="287"/>
      <c r="AI699" s="287"/>
      <c r="AJ699" s="287"/>
      <c r="AK699" s="287"/>
    </row>
    <row r="700" spans="2:37" ht="6" customHeight="1" x14ac:dyDescent="0.25"/>
    <row r="701" spans="2:37" x14ac:dyDescent="0.25">
      <c r="C701" s="277" t="s">
        <v>614</v>
      </c>
      <c r="D701" s="277"/>
      <c r="E701" s="277"/>
      <c r="F701" s="277"/>
      <c r="G701" s="277"/>
      <c r="H701" s="277"/>
      <c r="J701" s="283" t="s">
        <v>593</v>
      </c>
      <c r="K701" s="283"/>
      <c r="L701" s="283"/>
      <c r="M701" s="283"/>
      <c r="N701" s="283"/>
      <c r="O701" s="283"/>
      <c r="P701" s="283"/>
      <c r="Q701" s="283"/>
      <c r="R701" s="283"/>
      <c r="S701" s="283"/>
      <c r="T701" s="283"/>
      <c r="U701" s="283"/>
      <c r="V701" s="283"/>
      <c r="W701" s="283"/>
      <c r="X701" s="283"/>
      <c r="Y701" s="283"/>
      <c r="Z701" s="283"/>
      <c r="AA701" s="283"/>
      <c r="AB701" s="283"/>
      <c r="AC701" s="283"/>
      <c r="AD701" s="283"/>
      <c r="AE701" s="283"/>
      <c r="AF701" s="283"/>
      <c r="AG701" s="283"/>
      <c r="AH701" s="283"/>
      <c r="AI701" s="283"/>
      <c r="AJ701" s="283"/>
      <c r="AK701" s="283"/>
    </row>
    <row r="702" spans="2:37" ht="6.75" customHeight="1" x14ac:dyDescent="0.25">
      <c r="B702" s="284" t="s">
        <v>625</v>
      </c>
      <c r="C702" s="284"/>
      <c r="D702" s="284"/>
      <c r="E702" s="284"/>
      <c r="AD702" s="284" t="s">
        <v>616</v>
      </c>
      <c r="AE702" s="284"/>
      <c r="AF702" s="284"/>
      <c r="AG702" s="284"/>
      <c r="AH702" s="284"/>
      <c r="AI702" s="284"/>
      <c r="AJ702" s="284"/>
    </row>
    <row r="703" spans="2:37" ht="6" customHeight="1" x14ac:dyDescent="0.25">
      <c r="B703" s="284"/>
      <c r="C703" s="284"/>
      <c r="D703" s="284"/>
      <c r="E703" s="284"/>
      <c r="H703" s="285" t="s">
        <v>617</v>
      </c>
      <c r="I703" s="285"/>
      <c r="J703" s="285"/>
      <c r="K703" s="285"/>
      <c r="L703" s="285"/>
      <c r="M703" s="285"/>
      <c r="N703" s="285"/>
      <c r="O703" s="285"/>
      <c r="P703" s="285"/>
      <c r="Q703" s="285"/>
      <c r="R703" s="285"/>
      <c r="U703" s="285" t="s">
        <v>618</v>
      </c>
      <c r="V703" s="285"/>
      <c r="W703" s="285"/>
      <c r="X703" s="285"/>
      <c r="Y703" s="285"/>
      <c r="Z703" s="285"/>
      <c r="AD703" s="284"/>
      <c r="AE703" s="284"/>
      <c r="AF703" s="284"/>
      <c r="AG703" s="284"/>
      <c r="AH703" s="284"/>
      <c r="AI703" s="284"/>
      <c r="AJ703" s="284"/>
    </row>
    <row r="704" spans="2:37" ht="7.5" customHeight="1" x14ac:dyDescent="0.25">
      <c r="B704" s="284"/>
      <c r="C704" s="284"/>
      <c r="D704" s="284"/>
      <c r="E704" s="284"/>
      <c r="H704" s="285"/>
      <c r="I704" s="285"/>
      <c r="J704" s="285"/>
      <c r="K704" s="285"/>
      <c r="L704" s="285"/>
      <c r="M704" s="285"/>
      <c r="N704" s="285"/>
      <c r="O704" s="285"/>
      <c r="P704" s="285"/>
      <c r="Q704" s="285"/>
      <c r="R704" s="285"/>
      <c r="U704" s="285"/>
      <c r="V704" s="285"/>
      <c r="W704" s="285"/>
      <c r="X704" s="285"/>
      <c r="Y704" s="285"/>
      <c r="Z704" s="285"/>
      <c r="AD704" s="284"/>
      <c r="AE704" s="284"/>
      <c r="AF704" s="284"/>
      <c r="AG704" s="284"/>
      <c r="AH704" s="284"/>
      <c r="AI704" s="284"/>
      <c r="AJ704" s="284"/>
    </row>
    <row r="705" spans="2:36" ht="6.75" customHeight="1" x14ac:dyDescent="0.25">
      <c r="B705" s="284"/>
      <c r="C705" s="284"/>
      <c r="D705" s="284"/>
      <c r="E705" s="284"/>
      <c r="AD705" s="284"/>
      <c r="AE705" s="284"/>
      <c r="AF705" s="284"/>
      <c r="AG705" s="284"/>
      <c r="AH705" s="284"/>
      <c r="AI705" s="284"/>
      <c r="AJ705" s="284"/>
    </row>
    <row r="706" spans="2:36" x14ac:dyDescent="0.25">
      <c r="F706" s="280" t="s">
        <v>1154</v>
      </c>
      <c r="G706" s="280"/>
      <c r="H706" s="280"/>
      <c r="I706" s="280"/>
      <c r="J706" s="280"/>
      <c r="K706" s="280"/>
      <c r="L706" s="280"/>
      <c r="M706" s="280"/>
      <c r="N706" s="280"/>
      <c r="O706" s="280"/>
      <c r="P706" s="280"/>
      <c r="Q706" s="280"/>
      <c r="R706" s="280"/>
      <c r="S706" s="280"/>
      <c r="V706" s="134">
        <v>113</v>
      </c>
      <c r="X706" s="281" t="s">
        <v>316</v>
      </c>
      <c r="Y706" s="281"/>
      <c r="Z706" s="281"/>
      <c r="AA706" s="281"/>
      <c r="AF706" s="282" t="s">
        <v>1155</v>
      </c>
      <c r="AG706" s="282"/>
      <c r="AH706" s="282"/>
      <c r="AI706" s="282"/>
      <c r="AJ706" s="282"/>
    </row>
    <row r="707" spans="2:36" ht="11.25" customHeight="1" x14ac:dyDescent="0.25">
      <c r="F707" s="280"/>
      <c r="G707" s="280"/>
      <c r="H707" s="280"/>
      <c r="I707" s="280"/>
      <c r="J707" s="280"/>
      <c r="K707" s="280"/>
      <c r="L707" s="280"/>
      <c r="M707" s="280"/>
      <c r="N707" s="280"/>
      <c r="O707" s="280"/>
      <c r="P707" s="280"/>
      <c r="Q707" s="280"/>
      <c r="R707" s="280"/>
      <c r="S707" s="280"/>
    </row>
    <row r="708" spans="2:36" ht="12" customHeight="1" x14ac:dyDescent="0.25">
      <c r="F708" s="280"/>
      <c r="G708" s="280"/>
      <c r="H708" s="280"/>
      <c r="I708" s="280"/>
      <c r="J708" s="280"/>
      <c r="K708" s="280"/>
      <c r="L708" s="280"/>
      <c r="M708" s="280"/>
      <c r="N708" s="280"/>
      <c r="O708" s="280"/>
      <c r="P708" s="280"/>
      <c r="Q708" s="280"/>
      <c r="R708" s="280"/>
      <c r="S708" s="280"/>
    </row>
    <row r="709" spans="2:36" x14ac:dyDescent="0.25">
      <c r="F709" s="250" t="s">
        <v>596</v>
      </c>
      <c r="G709" s="250"/>
      <c r="H709" s="250"/>
      <c r="I709" s="250"/>
      <c r="J709" s="250"/>
      <c r="L709" s="279" t="s">
        <v>597</v>
      </c>
      <c r="M709" s="279"/>
      <c r="N709" s="279"/>
      <c r="O709" s="279"/>
      <c r="P709" s="279"/>
      <c r="Q709" s="279"/>
      <c r="R709" s="279"/>
      <c r="S709" s="279"/>
      <c r="T709" s="279"/>
    </row>
    <row r="710" spans="2:36" x14ac:dyDescent="0.25">
      <c r="F710" s="280" t="s">
        <v>1156</v>
      </c>
      <c r="G710" s="280"/>
      <c r="H710" s="280"/>
      <c r="I710" s="280"/>
      <c r="J710" s="280"/>
      <c r="K710" s="280"/>
      <c r="L710" s="280"/>
      <c r="M710" s="280"/>
      <c r="N710" s="280"/>
      <c r="O710" s="280"/>
      <c r="P710" s="280"/>
      <c r="Q710" s="280"/>
      <c r="R710" s="280"/>
      <c r="S710" s="280"/>
      <c r="V710" s="134">
        <v>113</v>
      </c>
      <c r="X710" s="281" t="s">
        <v>316</v>
      </c>
      <c r="Y710" s="281"/>
      <c r="Z710" s="281"/>
      <c r="AA710" s="281"/>
      <c r="AF710" s="282" t="s">
        <v>746</v>
      </c>
      <c r="AG710" s="282"/>
      <c r="AH710" s="282"/>
      <c r="AI710" s="282"/>
      <c r="AJ710" s="282"/>
    </row>
    <row r="711" spans="2:36" ht="11.25" customHeight="1" x14ac:dyDescent="0.25">
      <c r="F711" s="280"/>
      <c r="G711" s="280"/>
      <c r="H711" s="280"/>
      <c r="I711" s="280"/>
      <c r="J711" s="280"/>
      <c r="K711" s="280"/>
      <c r="L711" s="280"/>
      <c r="M711" s="280"/>
      <c r="N711" s="280"/>
      <c r="O711" s="280"/>
      <c r="P711" s="280"/>
      <c r="Q711" s="280"/>
      <c r="R711" s="280"/>
      <c r="S711" s="280"/>
    </row>
    <row r="712" spans="2:36" ht="12" customHeight="1" x14ac:dyDescent="0.25">
      <c r="F712" s="280"/>
      <c r="G712" s="280"/>
      <c r="H712" s="280"/>
      <c r="I712" s="280"/>
      <c r="J712" s="280"/>
      <c r="K712" s="280"/>
      <c r="L712" s="280"/>
      <c r="M712" s="280"/>
      <c r="N712" s="280"/>
      <c r="O712" s="280"/>
      <c r="P712" s="280"/>
      <c r="Q712" s="280"/>
      <c r="R712" s="280"/>
      <c r="S712" s="280"/>
    </row>
    <row r="713" spans="2:36" x14ac:dyDescent="0.25">
      <c r="F713" s="250" t="s">
        <v>636</v>
      </c>
      <c r="G713" s="250"/>
      <c r="H713" s="250"/>
      <c r="I713" s="250"/>
      <c r="J713" s="250"/>
      <c r="L713" s="279" t="s">
        <v>637</v>
      </c>
      <c r="M713" s="279"/>
      <c r="N713" s="279"/>
      <c r="O713" s="279"/>
      <c r="P713" s="279"/>
      <c r="Q713" s="279"/>
      <c r="R713" s="279"/>
      <c r="S713" s="279"/>
      <c r="T713" s="279"/>
    </row>
    <row r="714" spans="2:36" x14ac:dyDescent="0.25">
      <c r="F714" s="280" t="s">
        <v>1157</v>
      </c>
      <c r="G714" s="280"/>
      <c r="H714" s="280"/>
      <c r="I714" s="280"/>
      <c r="J714" s="280"/>
      <c r="K714" s="280"/>
      <c r="L714" s="280"/>
      <c r="M714" s="280"/>
      <c r="N714" s="280"/>
      <c r="O714" s="280"/>
      <c r="P714" s="280"/>
      <c r="Q714" s="280"/>
      <c r="R714" s="280"/>
      <c r="S714" s="280"/>
      <c r="V714" s="134">
        <v>113</v>
      </c>
      <c r="X714" s="281" t="s">
        <v>316</v>
      </c>
      <c r="Y714" s="281"/>
      <c r="Z714" s="281"/>
      <c r="AA714" s="281"/>
      <c r="AF714" s="282" t="s">
        <v>749</v>
      </c>
      <c r="AG714" s="282"/>
      <c r="AH714" s="282"/>
      <c r="AI714" s="282"/>
      <c r="AJ714" s="282"/>
    </row>
    <row r="715" spans="2:36" ht="11.25" customHeight="1" x14ac:dyDescent="0.25">
      <c r="F715" s="280"/>
      <c r="G715" s="280"/>
      <c r="H715" s="280"/>
      <c r="I715" s="280"/>
      <c r="J715" s="280"/>
      <c r="K715" s="280"/>
      <c r="L715" s="280"/>
      <c r="M715" s="280"/>
      <c r="N715" s="280"/>
      <c r="O715" s="280"/>
      <c r="P715" s="280"/>
      <c r="Q715" s="280"/>
      <c r="R715" s="280"/>
      <c r="S715" s="280"/>
    </row>
    <row r="716" spans="2:36" ht="12" customHeight="1" x14ac:dyDescent="0.25">
      <c r="F716" s="280"/>
      <c r="G716" s="280"/>
      <c r="H716" s="280"/>
      <c r="I716" s="280"/>
      <c r="J716" s="280"/>
      <c r="K716" s="280"/>
      <c r="L716" s="280"/>
      <c r="M716" s="280"/>
      <c r="N716" s="280"/>
      <c r="O716" s="280"/>
      <c r="P716" s="280"/>
      <c r="Q716" s="280"/>
      <c r="R716" s="280"/>
      <c r="S716" s="280"/>
    </row>
    <row r="717" spans="2:36" ht="12" customHeight="1" x14ac:dyDescent="0.25">
      <c r="F717" s="280"/>
      <c r="G717" s="280"/>
      <c r="H717" s="280"/>
      <c r="I717" s="280"/>
      <c r="J717" s="280"/>
      <c r="K717" s="280"/>
      <c r="L717" s="280"/>
      <c r="M717" s="280"/>
      <c r="N717" s="280"/>
      <c r="O717" s="280"/>
      <c r="P717" s="280"/>
      <c r="Q717" s="280"/>
      <c r="R717" s="280"/>
      <c r="S717" s="280"/>
    </row>
    <row r="718" spans="2:36" x14ac:dyDescent="0.25">
      <c r="F718" s="250" t="s">
        <v>636</v>
      </c>
      <c r="G718" s="250"/>
      <c r="H718" s="250"/>
      <c r="I718" s="250"/>
      <c r="J718" s="250"/>
      <c r="L718" s="279" t="s">
        <v>637</v>
      </c>
      <c r="M718" s="279"/>
      <c r="N718" s="279"/>
      <c r="O718" s="279"/>
      <c r="P718" s="279"/>
      <c r="Q718" s="279"/>
      <c r="R718" s="279"/>
      <c r="S718" s="279"/>
      <c r="T718" s="279"/>
    </row>
    <row r="719" spans="2:36" x14ac:dyDescent="0.25">
      <c r="F719" s="280" t="s">
        <v>1158</v>
      </c>
      <c r="G719" s="280"/>
      <c r="H719" s="280"/>
      <c r="I719" s="280"/>
      <c r="J719" s="280"/>
      <c r="K719" s="280"/>
      <c r="L719" s="280"/>
      <c r="M719" s="280"/>
      <c r="N719" s="280"/>
      <c r="O719" s="280"/>
      <c r="P719" s="280"/>
      <c r="Q719" s="280"/>
      <c r="R719" s="280"/>
      <c r="S719" s="280"/>
      <c r="V719" s="134">
        <v>113</v>
      </c>
      <c r="X719" s="281" t="s">
        <v>316</v>
      </c>
      <c r="Y719" s="281"/>
      <c r="Z719" s="281"/>
      <c r="AA719" s="281"/>
      <c r="AF719" s="282" t="s">
        <v>747</v>
      </c>
      <c r="AG719" s="282"/>
      <c r="AH719" s="282"/>
      <c r="AI719" s="282"/>
      <c r="AJ719" s="282"/>
    </row>
    <row r="720" spans="2:36" ht="11.25" customHeight="1" x14ac:dyDescent="0.25">
      <c r="F720" s="280"/>
      <c r="G720" s="280"/>
      <c r="H720" s="280"/>
      <c r="I720" s="280"/>
      <c r="J720" s="280"/>
      <c r="K720" s="280"/>
      <c r="L720" s="280"/>
      <c r="M720" s="280"/>
      <c r="N720" s="280"/>
      <c r="O720" s="280"/>
      <c r="P720" s="280"/>
      <c r="Q720" s="280"/>
      <c r="R720" s="280"/>
      <c r="S720" s="280"/>
    </row>
    <row r="721" spans="6:36" ht="12" customHeight="1" x14ac:dyDescent="0.25">
      <c r="F721" s="280"/>
      <c r="G721" s="280"/>
      <c r="H721" s="280"/>
      <c r="I721" s="280"/>
      <c r="J721" s="280"/>
      <c r="K721" s="280"/>
      <c r="L721" s="280"/>
      <c r="M721" s="280"/>
      <c r="N721" s="280"/>
      <c r="O721" s="280"/>
      <c r="P721" s="280"/>
      <c r="Q721" s="280"/>
      <c r="R721" s="280"/>
      <c r="S721" s="280"/>
    </row>
    <row r="722" spans="6:36" x14ac:dyDescent="0.25">
      <c r="F722" s="250" t="s">
        <v>636</v>
      </c>
      <c r="G722" s="250"/>
      <c r="H722" s="250"/>
      <c r="I722" s="250"/>
      <c r="J722" s="250"/>
      <c r="L722" s="279" t="s">
        <v>637</v>
      </c>
      <c r="M722" s="279"/>
      <c r="N722" s="279"/>
      <c r="O722" s="279"/>
      <c r="P722" s="279"/>
      <c r="Q722" s="279"/>
      <c r="R722" s="279"/>
      <c r="S722" s="279"/>
      <c r="T722" s="279"/>
    </row>
    <row r="723" spans="6:36" x14ac:dyDescent="0.25">
      <c r="F723" s="280" t="s">
        <v>1159</v>
      </c>
      <c r="G723" s="280"/>
      <c r="H723" s="280"/>
      <c r="I723" s="280"/>
      <c r="J723" s="280"/>
      <c r="K723" s="280"/>
      <c r="L723" s="280"/>
      <c r="M723" s="280"/>
      <c r="N723" s="280"/>
      <c r="O723" s="280"/>
      <c r="P723" s="280"/>
      <c r="Q723" s="280"/>
      <c r="R723" s="280"/>
      <c r="S723" s="280"/>
      <c r="V723" s="134">
        <v>113</v>
      </c>
      <c r="X723" s="281" t="s">
        <v>316</v>
      </c>
      <c r="Y723" s="281"/>
      <c r="Z723" s="281"/>
      <c r="AA723" s="281"/>
      <c r="AF723" s="282" t="s">
        <v>805</v>
      </c>
      <c r="AG723" s="282"/>
      <c r="AH723" s="282"/>
      <c r="AI723" s="282"/>
      <c r="AJ723" s="282"/>
    </row>
    <row r="724" spans="6:36" ht="11.25" customHeight="1" x14ac:dyDescent="0.25">
      <c r="F724" s="280"/>
      <c r="G724" s="280"/>
      <c r="H724" s="280"/>
      <c r="I724" s="280"/>
      <c r="J724" s="280"/>
      <c r="K724" s="280"/>
      <c r="L724" s="280"/>
      <c r="M724" s="280"/>
      <c r="N724" s="280"/>
      <c r="O724" s="280"/>
      <c r="P724" s="280"/>
      <c r="Q724" s="280"/>
      <c r="R724" s="280"/>
      <c r="S724" s="280"/>
    </row>
    <row r="725" spans="6:36" ht="12" customHeight="1" x14ac:dyDescent="0.25">
      <c r="F725" s="280"/>
      <c r="G725" s="280"/>
      <c r="H725" s="280"/>
      <c r="I725" s="280"/>
      <c r="J725" s="280"/>
      <c r="K725" s="280"/>
      <c r="L725" s="280"/>
      <c r="M725" s="280"/>
      <c r="N725" s="280"/>
      <c r="O725" s="280"/>
      <c r="P725" s="280"/>
      <c r="Q725" s="280"/>
      <c r="R725" s="280"/>
      <c r="S725" s="280"/>
    </row>
    <row r="726" spans="6:36" x14ac:dyDescent="0.25">
      <c r="F726" s="250" t="s">
        <v>636</v>
      </c>
      <c r="G726" s="250"/>
      <c r="H726" s="250"/>
      <c r="I726" s="250"/>
      <c r="J726" s="250"/>
      <c r="L726" s="279" t="s">
        <v>637</v>
      </c>
      <c r="M726" s="279"/>
      <c r="N726" s="279"/>
      <c r="O726" s="279"/>
      <c r="P726" s="279"/>
      <c r="Q726" s="279"/>
      <c r="R726" s="279"/>
      <c r="S726" s="279"/>
      <c r="T726" s="279"/>
    </row>
    <row r="727" spans="6:36" x14ac:dyDescent="0.25">
      <c r="F727" s="280" t="s">
        <v>1160</v>
      </c>
      <c r="G727" s="280"/>
      <c r="H727" s="280"/>
      <c r="I727" s="280"/>
      <c r="J727" s="280"/>
      <c r="K727" s="280"/>
      <c r="L727" s="280"/>
      <c r="M727" s="280"/>
      <c r="N727" s="280"/>
      <c r="O727" s="280"/>
      <c r="P727" s="280"/>
      <c r="Q727" s="280"/>
      <c r="R727" s="280"/>
      <c r="S727" s="280"/>
      <c r="V727" s="134">
        <v>113</v>
      </c>
      <c r="X727" s="281" t="s">
        <v>316</v>
      </c>
      <c r="Y727" s="281"/>
      <c r="Z727" s="281"/>
      <c r="AA727" s="281"/>
      <c r="AF727" s="282" t="s">
        <v>746</v>
      </c>
      <c r="AG727" s="282"/>
      <c r="AH727" s="282"/>
      <c r="AI727" s="282"/>
      <c r="AJ727" s="282"/>
    </row>
    <row r="728" spans="6:36" ht="11.25" customHeight="1" x14ac:dyDescent="0.25">
      <c r="F728" s="280"/>
      <c r="G728" s="280"/>
      <c r="H728" s="280"/>
      <c r="I728" s="280"/>
      <c r="J728" s="280"/>
      <c r="K728" s="280"/>
      <c r="L728" s="280"/>
      <c r="M728" s="280"/>
      <c r="N728" s="280"/>
      <c r="O728" s="280"/>
      <c r="P728" s="280"/>
      <c r="Q728" s="280"/>
      <c r="R728" s="280"/>
      <c r="S728" s="280"/>
    </row>
    <row r="729" spans="6:36" ht="12" customHeight="1" x14ac:dyDescent="0.25">
      <c r="F729" s="280"/>
      <c r="G729" s="280"/>
      <c r="H729" s="280"/>
      <c r="I729" s="280"/>
      <c r="J729" s="280"/>
      <c r="K729" s="280"/>
      <c r="L729" s="280"/>
      <c r="M729" s="280"/>
      <c r="N729" s="280"/>
      <c r="O729" s="280"/>
      <c r="P729" s="280"/>
      <c r="Q729" s="280"/>
      <c r="R729" s="280"/>
      <c r="S729" s="280"/>
    </row>
    <row r="730" spans="6:36" x14ac:dyDescent="0.25">
      <c r="F730" s="250" t="s">
        <v>636</v>
      </c>
      <c r="G730" s="250"/>
      <c r="H730" s="250"/>
      <c r="I730" s="250"/>
      <c r="J730" s="250"/>
      <c r="L730" s="279" t="s">
        <v>637</v>
      </c>
      <c r="M730" s="279"/>
      <c r="N730" s="279"/>
      <c r="O730" s="279"/>
      <c r="P730" s="279"/>
      <c r="Q730" s="279"/>
      <c r="R730" s="279"/>
      <c r="S730" s="279"/>
      <c r="T730" s="279"/>
    </row>
    <row r="731" spans="6:36" x14ac:dyDescent="0.25">
      <c r="F731" s="280" t="s">
        <v>1161</v>
      </c>
      <c r="G731" s="280"/>
      <c r="H731" s="280"/>
      <c r="I731" s="280"/>
      <c r="J731" s="280"/>
      <c r="K731" s="280"/>
      <c r="L731" s="280"/>
      <c r="M731" s="280"/>
      <c r="N731" s="280"/>
      <c r="O731" s="280"/>
      <c r="P731" s="280"/>
      <c r="Q731" s="280"/>
      <c r="R731" s="280"/>
      <c r="S731" s="280"/>
      <c r="V731" s="134">
        <v>113</v>
      </c>
      <c r="X731" s="281" t="s">
        <v>316</v>
      </c>
      <c r="Y731" s="281"/>
      <c r="Z731" s="281"/>
      <c r="AA731" s="281"/>
      <c r="AF731" s="282" t="s">
        <v>746</v>
      </c>
      <c r="AG731" s="282"/>
      <c r="AH731" s="282"/>
      <c r="AI731" s="282"/>
      <c r="AJ731" s="282"/>
    </row>
    <row r="732" spans="6:36" ht="11.25" customHeight="1" x14ac:dyDescent="0.25">
      <c r="F732" s="280"/>
      <c r="G732" s="280"/>
      <c r="H732" s="280"/>
      <c r="I732" s="280"/>
      <c r="J732" s="280"/>
      <c r="K732" s="280"/>
      <c r="L732" s="280"/>
      <c r="M732" s="280"/>
      <c r="N732" s="280"/>
      <c r="O732" s="280"/>
      <c r="P732" s="280"/>
      <c r="Q732" s="280"/>
      <c r="R732" s="280"/>
      <c r="S732" s="280"/>
    </row>
    <row r="733" spans="6:36" ht="12" customHeight="1" x14ac:dyDescent="0.25">
      <c r="F733" s="280"/>
      <c r="G733" s="280"/>
      <c r="H733" s="280"/>
      <c r="I733" s="280"/>
      <c r="J733" s="280"/>
      <c r="K733" s="280"/>
      <c r="L733" s="280"/>
      <c r="M733" s="280"/>
      <c r="N733" s="280"/>
      <c r="O733" s="280"/>
      <c r="P733" s="280"/>
      <c r="Q733" s="280"/>
      <c r="R733" s="280"/>
      <c r="S733" s="280"/>
    </row>
    <row r="734" spans="6:36" x14ac:dyDescent="0.25">
      <c r="F734" s="250" t="s">
        <v>636</v>
      </c>
      <c r="G734" s="250"/>
      <c r="H734" s="250"/>
      <c r="I734" s="250"/>
      <c r="J734" s="250"/>
      <c r="L734" s="279" t="s">
        <v>637</v>
      </c>
      <c r="M734" s="279"/>
      <c r="N734" s="279"/>
      <c r="O734" s="279"/>
      <c r="P734" s="279"/>
      <c r="Q734" s="279"/>
      <c r="R734" s="279"/>
      <c r="S734" s="279"/>
      <c r="T734" s="279"/>
    </row>
    <row r="735" spans="6:36" x14ac:dyDescent="0.25">
      <c r="F735" s="280" t="s">
        <v>1162</v>
      </c>
      <c r="G735" s="280"/>
      <c r="H735" s="280"/>
      <c r="I735" s="280"/>
      <c r="J735" s="280"/>
      <c r="K735" s="280"/>
      <c r="L735" s="280"/>
      <c r="M735" s="280"/>
      <c r="N735" s="280"/>
      <c r="O735" s="280"/>
      <c r="P735" s="280"/>
      <c r="Q735" s="280"/>
      <c r="R735" s="280"/>
      <c r="S735" s="280"/>
      <c r="V735" s="134">
        <v>113</v>
      </c>
      <c r="X735" s="281" t="s">
        <v>316</v>
      </c>
      <c r="Y735" s="281"/>
      <c r="Z735" s="281"/>
      <c r="AA735" s="281"/>
      <c r="AF735" s="282" t="s">
        <v>748</v>
      </c>
      <c r="AG735" s="282"/>
      <c r="AH735" s="282"/>
      <c r="AI735" s="282"/>
      <c r="AJ735" s="282"/>
    </row>
    <row r="736" spans="6:36" ht="11.25" customHeight="1" x14ac:dyDescent="0.25">
      <c r="F736" s="280"/>
      <c r="G736" s="280"/>
      <c r="H736" s="280"/>
      <c r="I736" s="280"/>
      <c r="J736" s="280"/>
      <c r="K736" s="280"/>
      <c r="L736" s="280"/>
      <c r="M736" s="280"/>
      <c r="N736" s="280"/>
      <c r="O736" s="280"/>
      <c r="P736" s="280"/>
      <c r="Q736" s="280"/>
      <c r="R736" s="280"/>
      <c r="S736" s="280"/>
    </row>
    <row r="737" spans="2:37" ht="12" customHeight="1" x14ac:dyDescent="0.25">
      <c r="F737" s="280"/>
      <c r="G737" s="280"/>
      <c r="H737" s="280"/>
      <c r="I737" s="280"/>
      <c r="J737" s="280"/>
      <c r="K737" s="280"/>
      <c r="L737" s="280"/>
      <c r="M737" s="280"/>
      <c r="N737" s="280"/>
      <c r="O737" s="280"/>
      <c r="P737" s="280"/>
      <c r="Q737" s="280"/>
      <c r="R737" s="280"/>
      <c r="S737" s="280"/>
    </row>
    <row r="738" spans="2:37" x14ac:dyDescent="0.25">
      <c r="F738" s="250" t="s">
        <v>636</v>
      </c>
      <c r="G738" s="250"/>
      <c r="H738" s="250"/>
      <c r="I738" s="250"/>
      <c r="J738" s="250"/>
      <c r="L738" s="279" t="s">
        <v>637</v>
      </c>
      <c r="M738" s="279"/>
      <c r="N738" s="279"/>
      <c r="O738" s="279"/>
      <c r="P738" s="279"/>
      <c r="Q738" s="279"/>
      <c r="R738" s="279"/>
      <c r="S738" s="279"/>
      <c r="T738" s="279"/>
    </row>
    <row r="739" spans="2:37" x14ac:dyDescent="0.25">
      <c r="F739" s="280" t="s">
        <v>1163</v>
      </c>
      <c r="G739" s="280"/>
      <c r="H739" s="280"/>
      <c r="I739" s="280"/>
      <c r="J739" s="280"/>
      <c r="K739" s="280"/>
      <c r="L739" s="280"/>
      <c r="M739" s="280"/>
      <c r="N739" s="280"/>
      <c r="O739" s="280"/>
      <c r="P739" s="280"/>
      <c r="Q739" s="280"/>
      <c r="R739" s="280"/>
      <c r="S739" s="280"/>
      <c r="V739" s="134">
        <v>113</v>
      </c>
      <c r="X739" s="281" t="s">
        <v>316</v>
      </c>
      <c r="Y739" s="281"/>
      <c r="Z739" s="281"/>
      <c r="AA739" s="281"/>
      <c r="AF739" s="282" t="s">
        <v>765</v>
      </c>
      <c r="AG739" s="282"/>
      <c r="AH739" s="282"/>
      <c r="AI739" s="282"/>
      <c r="AJ739" s="282"/>
    </row>
    <row r="740" spans="2:37" ht="11.25" customHeight="1" x14ac:dyDescent="0.25">
      <c r="F740" s="280"/>
      <c r="G740" s="280"/>
      <c r="H740" s="280"/>
      <c r="I740" s="280"/>
      <c r="J740" s="280"/>
      <c r="K740" s="280"/>
      <c r="L740" s="280"/>
      <c r="M740" s="280"/>
      <c r="N740" s="280"/>
      <c r="O740" s="280"/>
      <c r="P740" s="280"/>
      <c r="Q740" s="280"/>
      <c r="R740" s="280"/>
      <c r="S740" s="280"/>
    </row>
    <row r="741" spans="2:37" ht="12" customHeight="1" x14ac:dyDescent="0.25">
      <c r="F741" s="280"/>
      <c r="G741" s="280"/>
      <c r="H741" s="280"/>
      <c r="I741" s="280"/>
      <c r="J741" s="280"/>
      <c r="K741" s="280"/>
      <c r="L741" s="280"/>
      <c r="M741" s="280"/>
      <c r="N741" s="280"/>
      <c r="O741" s="280"/>
      <c r="P741" s="280"/>
      <c r="Q741" s="280"/>
      <c r="R741" s="280"/>
      <c r="S741" s="280"/>
    </row>
    <row r="742" spans="2:37" x14ac:dyDescent="0.25">
      <c r="F742" s="250" t="s">
        <v>636</v>
      </c>
      <c r="G742" s="250"/>
      <c r="H742" s="250"/>
      <c r="I742" s="250"/>
      <c r="J742" s="250"/>
      <c r="L742" s="279" t="s">
        <v>637</v>
      </c>
      <c r="M742" s="279"/>
      <c r="N742" s="279"/>
      <c r="O742" s="279"/>
      <c r="P742" s="279"/>
      <c r="Q742" s="279"/>
      <c r="R742" s="279"/>
      <c r="S742" s="279"/>
      <c r="T742" s="279"/>
    </row>
    <row r="743" spans="2:37" ht="14.25" customHeight="1" x14ac:dyDescent="0.25">
      <c r="B743" s="286" t="s">
        <v>566</v>
      </c>
      <c r="C743" s="286"/>
      <c r="D743" s="286"/>
      <c r="J743" s="287" t="s">
        <v>613</v>
      </c>
      <c r="K743" s="287"/>
      <c r="L743" s="287"/>
      <c r="M743" s="287"/>
      <c r="N743" s="287"/>
      <c r="O743" s="287"/>
      <c r="P743" s="287"/>
      <c r="Q743" s="287"/>
      <c r="R743" s="287"/>
      <c r="S743" s="287"/>
      <c r="T743" s="287"/>
      <c r="U743" s="287"/>
      <c r="V743" s="287"/>
      <c r="W743" s="287"/>
      <c r="X743" s="287"/>
      <c r="Y743" s="287"/>
      <c r="Z743" s="287"/>
      <c r="AA743" s="287"/>
      <c r="AB743" s="287"/>
      <c r="AC743" s="287"/>
      <c r="AD743" s="287"/>
      <c r="AE743" s="287"/>
      <c r="AF743" s="287"/>
      <c r="AG743" s="287"/>
      <c r="AH743" s="287"/>
      <c r="AI743" s="287"/>
      <c r="AJ743" s="287"/>
      <c r="AK743" s="287"/>
    </row>
    <row r="744" spans="2:37" ht="6" customHeight="1" x14ac:dyDescent="0.25"/>
    <row r="745" spans="2:37" x14ac:dyDescent="0.25">
      <c r="C745" s="277" t="s">
        <v>614</v>
      </c>
      <c r="D745" s="277"/>
      <c r="E745" s="277"/>
      <c r="F745" s="277"/>
      <c r="G745" s="277"/>
      <c r="H745" s="277"/>
      <c r="J745" s="283" t="s">
        <v>593</v>
      </c>
      <c r="K745" s="283"/>
      <c r="L745" s="283"/>
      <c r="M745" s="283"/>
      <c r="N745" s="283"/>
      <c r="O745" s="283"/>
      <c r="P745" s="283"/>
      <c r="Q745" s="283"/>
      <c r="R745" s="283"/>
      <c r="S745" s="283"/>
      <c r="T745" s="283"/>
      <c r="U745" s="283"/>
      <c r="V745" s="283"/>
      <c r="W745" s="283"/>
      <c r="X745" s="283"/>
      <c r="Y745" s="283"/>
      <c r="Z745" s="283"/>
      <c r="AA745" s="283"/>
      <c r="AB745" s="283"/>
      <c r="AC745" s="283"/>
      <c r="AD745" s="283"/>
      <c r="AE745" s="283"/>
      <c r="AF745" s="283"/>
      <c r="AG745" s="283"/>
      <c r="AH745" s="283"/>
      <c r="AI745" s="283"/>
      <c r="AJ745" s="283"/>
      <c r="AK745" s="283"/>
    </row>
    <row r="746" spans="2:37" ht="6.75" customHeight="1" x14ac:dyDescent="0.25">
      <c r="B746" s="284" t="s">
        <v>625</v>
      </c>
      <c r="C746" s="284"/>
      <c r="D746" s="284"/>
      <c r="E746" s="284"/>
      <c r="AD746" s="284" t="s">
        <v>616</v>
      </c>
      <c r="AE746" s="284"/>
      <c r="AF746" s="284"/>
      <c r="AG746" s="284"/>
      <c r="AH746" s="284"/>
      <c r="AI746" s="284"/>
      <c r="AJ746" s="284"/>
    </row>
    <row r="747" spans="2:37" ht="6" customHeight="1" x14ac:dyDescent="0.25">
      <c r="B747" s="284"/>
      <c r="C747" s="284"/>
      <c r="D747" s="284"/>
      <c r="E747" s="284"/>
      <c r="H747" s="285" t="s">
        <v>617</v>
      </c>
      <c r="I747" s="285"/>
      <c r="J747" s="285"/>
      <c r="K747" s="285"/>
      <c r="L747" s="285"/>
      <c r="M747" s="285"/>
      <c r="N747" s="285"/>
      <c r="O747" s="285"/>
      <c r="P747" s="285"/>
      <c r="Q747" s="285"/>
      <c r="R747" s="285"/>
      <c r="U747" s="285" t="s">
        <v>618</v>
      </c>
      <c r="V747" s="285"/>
      <c r="W747" s="285"/>
      <c r="X747" s="285"/>
      <c r="Y747" s="285"/>
      <c r="Z747" s="285"/>
      <c r="AD747" s="284"/>
      <c r="AE747" s="284"/>
      <c r="AF747" s="284"/>
      <c r="AG747" s="284"/>
      <c r="AH747" s="284"/>
      <c r="AI747" s="284"/>
      <c r="AJ747" s="284"/>
    </row>
    <row r="748" spans="2:37" ht="7.5" customHeight="1" x14ac:dyDescent="0.25">
      <c r="B748" s="284"/>
      <c r="C748" s="284"/>
      <c r="D748" s="284"/>
      <c r="E748" s="284"/>
      <c r="H748" s="285"/>
      <c r="I748" s="285"/>
      <c r="J748" s="285"/>
      <c r="K748" s="285"/>
      <c r="L748" s="285"/>
      <c r="M748" s="285"/>
      <c r="N748" s="285"/>
      <c r="O748" s="285"/>
      <c r="P748" s="285"/>
      <c r="Q748" s="285"/>
      <c r="R748" s="285"/>
      <c r="U748" s="285"/>
      <c r="V748" s="285"/>
      <c r="W748" s="285"/>
      <c r="X748" s="285"/>
      <c r="Y748" s="285"/>
      <c r="Z748" s="285"/>
      <c r="AD748" s="284"/>
      <c r="AE748" s="284"/>
      <c r="AF748" s="284"/>
      <c r="AG748" s="284"/>
      <c r="AH748" s="284"/>
      <c r="AI748" s="284"/>
      <c r="AJ748" s="284"/>
    </row>
    <row r="749" spans="2:37" ht="6.75" customHeight="1" x14ac:dyDescent="0.25">
      <c r="B749" s="284"/>
      <c r="C749" s="284"/>
      <c r="D749" s="284"/>
      <c r="E749" s="284"/>
      <c r="AD749" s="284"/>
      <c r="AE749" s="284"/>
      <c r="AF749" s="284"/>
      <c r="AG749" s="284"/>
      <c r="AH749" s="284"/>
      <c r="AI749" s="284"/>
      <c r="AJ749" s="284"/>
    </row>
    <row r="750" spans="2:37" x14ac:dyDescent="0.25">
      <c r="F750" s="280" t="s">
        <v>1164</v>
      </c>
      <c r="G750" s="280"/>
      <c r="H750" s="280"/>
      <c r="I750" s="280"/>
      <c r="J750" s="280"/>
      <c r="K750" s="280"/>
      <c r="L750" s="280"/>
      <c r="M750" s="280"/>
      <c r="N750" s="280"/>
      <c r="O750" s="280"/>
      <c r="P750" s="280"/>
      <c r="Q750" s="280"/>
      <c r="R750" s="280"/>
      <c r="S750" s="280"/>
      <c r="V750" s="134">
        <v>113</v>
      </c>
      <c r="X750" s="281" t="s">
        <v>316</v>
      </c>
      <c r="Y750" s="281"/>
      <c r="Z750" s="281"/>
      <c r="AA750" s="281"/>
      <c r="AF750" s="282" t="s">
        <v>813</v>
      </c>
      <c r="AG750" s="282"/>
      <c r="AH750" s="282"/>
      <c r="AI750" s="282"/>
      <c r="AJ750" s="282"/>
    </row>
    <row r="751" spans="2:37" ht="11.25" customHeight="1" x14ac:dyDescent="0.25">
      <c r="F751" s="280"/>
      <c r="G751" s="280"/>
      <c r="H751" s="280"/>
      <c r="I751" s="280"/>
      <c r="J751" s="280"/>
      <c r="K751" s="280"/>
      <c r="L751" s="280"/>
      <c r="M751" s="280"/>
      <c r="N751" s="280"/>
      <c r="O751" s="280"/>
      <c r="P751" s="280"/>
      <c r="Q751" s="280"/>
      <c r="R751" s="280"/>
      <c r="S751" s="280"/>
    </row>
    <row r="752" spans="2:37" ht="12" customHeight="1" x14ac:dyDescent="0.25">
      <c r="F752" s="280"/>
      <c r="G752" s="280"/>
      <c r="H752" s="280"/>
      <c r="I752" s="280"/>
      <c r="J752" s="280"/>
      <c r="K752" s="280"/>
      <c r="L752" s="280"/>
      <c r="M752" s="280"/>
      <c r="N752" s="280"/>
      <c r="O752" s="280"/>
      <c r="P752" s="280"/>
      <c r="Q752" s="280"/>
      <c r="R752" s="280"/>
      <c r="S752" s="280"/>
    </row>
    <row r="753" spans="6:36" x14ac:dyDescent="0.25">
      <c r="F753" s="250" t="s">
        <v>636</v>
      </c>
      <c r="G753" s="250"/>
      <c r="H753" s="250"/>
      <c r="I753" s="250"/>
      <c r="J753" s="250"/>
      <c r="L753" s="279" t="s">
        <v>637</v>
      </c>
      <c r="M753" s="279"/>
      <c r="N753" s="279"/>
      <c r="O753" s="279"/>
      <c r="P753" s="279"/>
      <c r="Q753" s="279"/>
      <c r="R753" s="279"/>
      <c r="S753" s="279"/>
      <c r="T753" s="279"/>
    </row>
    <row r="754" spans="6:36" x14ac:dyDescent="0.25">
      <c r="F754" s="280" t="s">
        <v>1165</v>
      </c>
      <c r="G754" s="280"/>
      <c r="H754" s="280"/>
      <c r="I754" s="280"/>
      <c r="J754" s="280"/>
      <c r="K754" s="280"/>
      <c r="L754" s="280"/>
      <c r="M754" s="280"/>
      <c r="N754" s="280"/>
      <c r="O754" s="280"/>
      <c r="P754" s="280"/>
      <c r="Q754" s="280"/>
      <c r="R754" s="280"/>
      <c r="S754" s="280"/>
      <c r="V754" s="134">
        <v>111</v>
      </c>
      <c r="X754" s="281" t="s">
        <v>312</v>
      </c>
      <c r="Y754" s="281"/>
      <c r="Z754" s="281"/>
      <c r="AA754" s="281"/>
      <c r="AF754" s="282" t="s">
        <v>1166</v>
      </c>
      <c r="AG754" s="282"/>
      <c r="AH754" s="282"/>
      <c r="AI754" s="282"/>
      <c r="AJ754" s="282"/>
    </row>
    <row r="755" spans="6:36" ht="11.25" customHeight="1" x14ac:dyDescent="0.25">
      <c r="F755" s="280"/>
      <c r="G755" s="280"/>
      <c r="H755" s="280"/>
      <c r="I755" s="280"/>
      <c r="J755" s="280"/>
      <c r="K755" s="280"/>
      <c r="L755" s="280"/>
      <c r="M755" s="280"/>
      <c r="N755" s="280"/>
      <c r="O755" s="280"/>
      <c r="P755" s="280"/>
      <c r="Q755" s="280"/>
      <c r="R755" s="280"/>
      <c r="S755" s="280"/>
    </row>
    <row r="756" spans="6:36" ht="12" customHeight="1" x14ac:dyDescent="0.25">
      <c r="F756" s="280"/>
      <c r="G756" s="280"/>
      <c r="H756" s="280"/>
      <c r="I756" s="280"/>
      <c r="J756" s="280"/>
      <c r="K756" s="280"/>
      <c r="L756" s="280"/>
      <c r="M756" s="280"/>
      <c r="N756" s="280"/>
      <c r="O756" s="280"/>
      <c r="P756" s="280"/>
      <c r="Q756" s="280"/>
      <c r="R756" s="280"/>
      <c r="S756" s="280"/>
    </row>
    <row r="757" spans="6:36" ht="12" customHeight="1" x14ac:dyDescent="0.25">
      <c r="F757" s="280"/>
      <c r="G757" s="280"/>
      <c r="H757" s="280"/>
      <c r="I757" s="280"/>
      <c r="J757" s="280"/>
      <c r="K757" s="280"/>
      <c r="L757" s="280"/>
      <c r="M757" s="280"/>
      <c r="N757" s="280"/>
      <c r="O757" s="280"/>
      <c r="P757" s="280"/>
      <c r="Q757" s="280"/>
      <c r="R757" s="280"/>
      <c r="S757" s="280"/>
    </row>
    <row r="758" spans="6:36" x14ac:dyDescent="0.25">
      <c r="F758" s="250" t="s">
        <v>591</v>
      </c>
      <c r="G758" s="250"/>
      <c r="H758" s="250"/>
      <c r="I758" s="250"/>
      <c r="J758" s="250"/>
      <c r="L758" s="279" t="s">
        <v>592</v>
      </c>
      <c r="M758" s="279"/>
      <c r="N758" s="279"/>
      <c r="O758" s="279"/>
      <c r="P758" s="279"/>
      <c r="Q758" s="279"/>
      <c r="R758" s="279"/>
      <c r="S758" s="279"/>
      <c r="T758" s="279"/>
    </row>
    <row r="759" spans="6:36" x14ac:dyDescent="0.25">
      <c r="F759" s="280" t="s">
        <v>1167</v>
      </c>
      <c r="G759" s="280"/>
      <c r="H759" s="280"/>
      <c r="I759" s="280"/>
      <c r="J759" s="280"/>
      <c r="K759" s="280"/>
      <c r="L759" s="280"/>
      <c r="M759" s="280"/>
      <c r="N759" s="280"/>
      <c r="O759" s="280"/>
      <c r="P759" s="280"/>
      <c r="Q759" s="280"/>
      <c r="R759" s="280"/>
      <c r="S759" s="280"/>
      <c r="V759" s="134">
        <v>113</v>
      </c>
      <c r="X759" s="281" t="s">
        <v>316</v>
      </c>
      <c r="Y759" s="281"/>
      <c r="Z759" s="281"/>
      <c r="AA759" s="281"/>
      <c r="AF759" s="282" t="s">
        <v>1168</v>
      </c>
      <c r="AG759" s="282"/>
      <c r="AH759" s="282"/>
      <c r="AI759" s="282"/>
      <c r="AJ759" s="282"/>
    </row>
    <row r="760" spans="6:36" ht="11.25" customHeight="1" x14ac:dyDescent="0.25">
      <c r="F760" s="280"/>
      <c r="G760" s="280"/>
      <c r="H760" s="280"/>
      <c r="I760" s="280"/>
      <c r="J760" s="280"/>
      <c r="K760" s="280"/>
      <c r="L760" s="280"/>
      <c r="M760" s="280"/>
      <c r="N760" s="280"/>
      <c r="O760" s="280"/>
      <c r="P760" s="280"/>
      <c r="Q760" s="280"/>
      <c r="R760" s="280"/>
      <c r="S760" s="280"/>
    </row>
    <row r="761" spans="6:36" ht="12" customHeight="1" x14ac:dyDescent="0.25">
      <c r="F761" s="280"/>
      <c r="G761" s="280"/>
      <c r="H761" s="280"/>
      <c r="I761" s="280"/>
      <c r="J761" s="280"/>
      <c r="K761" s="280"/>
      <c r="L761" s="280"/>
      <c r="M761" s="280"/>
      <c r="N761" s="280"/>
      <c r="O761" s="280"/>
      <c r="P761" s="280"/>
      <c r="Q761" s="280"/>
      <c r="R761" s="280"/>
      <c r="S761" s="280"/>
    </row>
    <row r="762" spans="6:36" x14ac:dyDescent="0.25">
      <c r="F762" s="250" t="s">
        <v>596</v>
      </c>
      <c r="G762" s="250"/>
      <c r="H762" s="250"/>
      <c r="I762" s="250"/>
      <c r="J762" s="250"/>
      <c r="L762" s="279" t="s">
        <v>597</v>
      </c>
      <c r="M762" s="279"/>
      <c r="N762" s="279"/>
      <c r="O762" s="279"/>
      <c r="P762" s="279"/>
      <c r="Q762" s="279"/>
      <c r="R762" s="279"/>
      <c r="S762" s="279"/>
      <c r="T762" s="279"/>
    </row>
    <row r="763" spans="6:36" x14ac:dyDescent="0.25">
      <c r="F763" s="280" t="s">
        <v>1169</v>
      </c>
      <c r="G763" s="280"/>
      <c r="H763" s="280"/>
      <c r="I763" s="280"/>
      <c r="J763" s="280"/>
      <c r="K763" s="280"/>
      <c r="L763" s="280"/>
      <c r="M763" s="280"/>
      <c r="N763" s="280"/>
      <c r="O763" s="280"/>
      <c r="P763" s="280"/>
      <c r="Q763" s="280"/>
      <c r="R763" s="280"/>
      <c r="S763" s="280"/>
      <c r="V763" s="134">
        <v>111</v>
      </c>
      <c r="X763" s="281" t="s">
        <v>312</v>
      </c>
      <c r="Y763" s="281"/>
      <c r="Z763" s="281"/>
      <c r="AA763" s="281"/>
      <c r="AF763" s="282" t="s">
        <v>1170</v>
      </c>
      <c r="AG763" s="282"/>
      <c r="AH763" s="282"/>
      <c r="AI763" s="282"/>
      <c r="AJ763" s="282"/>
    </row>
    <row r="764" spans="6:36" ht="11.25" customHeight="1" x14ac:dyDescent="0.25">
      <c r="F764" s="280"/>
      <c r="G764" s="280"/>
      <c r="H764" s="280"/>
      <c r="I764" s="280"/>
      <c r="J764" s="280"/>
      <c r="K764" s="280"/>
      <c r="L764" s="280"/>
      <c r="M764" s="280"/>
      <c r="N764" s="280"/>
      <c r="O764" s="280"/>
      <c r="P764" s="280"/>
      <c r="Q764" s="280"/>
      <c r="R764" s="280"/>
      <c r="S764" s="280"/>
    </row>
    <row r="765" spans="6:36" ht="12" customHeight="1" x14ac:dyDescent="0.25">
      <c r="F765" s="280"/>
      <c r="G765" s="280"/>
      <c r="H765" s="280"/>
      <c r="I765" s="280"/>
      <c r="J765" s="280"/>
      <c r="K765" s="280"/>
      <c r="L765" s="280"/>
      <c r="M765" s="280"/>
      <c r="N765" s="280"/>
      <c r="O765" s="280"/>
      <c r="P765" s="280"/>
      <c r="Q765" s="280"/>
      <c r="R765" s="280"/>
      <c r="S765" s="280"/>
    </row>
    <row r="766" spans="6:36" x14ac:dyDescent="0.25">
      <c r="F766" s="250" t="s">
        <v>591</v>
      </c>
      <c r="G766" s="250"/>
      <c r="H766" s="250"/>
      <c r="I766" s="250"/>
      <c r="J766" s="250"/>
      <c r="L766" s="279" t="s">
        <v>592</v>
      </c>
      <c r="M766" s="279"/>
      <c r="N766" s="279"/>
      <c r="O766" s="279"/>
      <c r="P766" s="279"/>
      <c r="Q766" s="279"/>
      <c r="R766" s="279"/>
      <c r="S766" s="279"/>
      <c r="T766" s="279"/>
    </row>
    <row r="767" spans="6:36" x14ac:dyDescent="0.25">
      <c r="F767" s="280" t="s">
        <v>1171</v>
      </c>
      <c r="G767" s="280"/>
      <c r="H767" s="280"/>
      <c r="I767" s="280"/>
      <c r="J767" s="280"/>
      <c r="K767" s="280"/>
      <c r="L767" s="280"/>
      <c r="M767" s="280"/>
      <c r="N767" s="280"/>
      <c r="O767" s="280"/>
      <c r="P767" s="280"/>
      <c r="Q767" s="280"/>
      <c r="R767" s="280"/>
      <c r="S767" s="280"/>
      <c r="V767" s="134">
        <v>111</v>
      </c>
      <c r="X767" s="281" t="s">
        <v>312</v>
      </c>
      <c r="Y767" s="281"/>
      <c r="Z767" s="281"/>
      <c r="AA767" s="281"/>
      <c r="AF767" s="282" t="s">
        <v>1172</v>
      </c>
      <c r="AG767" s="282"/>
      <c r="AH767" s="282"/>
      <c r="AI767" s="282"/>
      <c r="AJ767" s="282"/>
    </row>
    <row r="768" spans="6:36" ht="11.25" customHeight="1" x14ac:dyDescent="0.25">
      <c r="F768" s="280"/>
      <c r="G768" s="280"/>
      <c r="H768" s="280"/>
      <c r="I768" s="280"/>
      <c r="J768" s="280"/>
      <c r="K768" s="280"/>
      <c r="L768" s="280"/>
      <c r="M768" s="280"/>
      <c r="N768" s="280"/>
      <c r="O768" s="280"/>
      <c r="P768" s="280"/>
      <c r="Q768" s="280"/>
      <c r="R768" s="280"/>
      <c r="S768" s="280"/>
    </row>
    <row r="769" spans="6:36" ht="12" customHeight="1" x14ac:dyDescent="0.25">
      <c r="F769" s="280"/>
      <c r="G769" s="280"/>
      <c r="H769" s="280"/>
      <c r="I769" s="280"/>
      <c r="J769" s="280"/>
      <c r="K769" s="280"/>
      <c r="L769" s="280"/>
      <c r="M769" s="280"/>
      <c r="N769" s="280"/>
      <c r="O769" s="280"/>
      <c r="P769" s="280"/>
      <c r="Q769" s="280"/>
      <c r="R769" s="280"/>
      <c r="S769" s="280"/>
    </row>
    <row r="770" spans="6:36" x14ac:dyDescent="0.25">
      <c r="F770" s="250" t="s">
        <v>591</v>
      </c>
      <c r="G770" s="250"/>
      <c r="H770" s="250"/>
      <c r="I770" s="250"/>
      <c r="J770" s="250"/>
      <c r="L770" s="279" t="s">
        <v>592</v>
      </c>
      <c r="M770" s="279"/>
      <c r="N770" s="279"/>
      <c r="O770" s="279"/>
      <c r="P770" s="279"/>
      <c r="Q770" s="279"/>
      <c r="R770" s="279"/>
      <c r="S770" s="279"/>
      <c r="T770" s="279"/>
    </row>
    <row r="771" spans="6:36" x14ac:dyDescent="0.25">
      <c r="F771" s="280" t="s">
        <v>1173</v>
      </c>
      <c r="G771" s="280"/>
      <c r="H771" s="280"/>
      <c r="I771" s="280"/>
      <c r="J771" s="280"/>
      <c r="K771" s="280"/>
      <c r="L771" s="280"/>
      <c r="M771" s="280"/>
      <c r="N771" s="280"/>
      <c r="O771" s="280"/>
      <c r="P771" s="280"/>
      <c r="Q771" s="280"/>
      <c r="R771" s="280"/>
      <c r="S771" s="280"/>
      <c r="V771" s="134">
        <v>111</v>
      </c>
      <c r="X771" s="281" t="s">
        <v>312</v>
      </c>
      <c r="Y771" s="281"/>
      <c r="Z771" s="281"/>
      <c r="AA771" s="281"/>
      <c r="AF771" s="282" t="s">
        <v>1174</v>
      </c>
      <c r="AG771" s="282"/>
      <c r="AH771" s="282"/>
      <c r="AI771" s="282"/>
      <c r="AJ771" s="282"/>
    </row>
    <row r="772" spans="6:36" ht="11.25" customHeight="1" x14ac:dyDescent="0.25">
      <c r="F772" s="280"/>
      <c r="G772" s="280"/>
      <c r="H772" s="280"/>
      <c r="I772" s="280"/>
      <c r="J772" s="280"/>
      <c r="K772" s="280"/>
      <c r="L772" s="280"/>
      <c r="M772" s="280"/>
      <c r="N772" s="280"/>
      <c r="O772" s="280"/>
      <c r="P772" s="280"/>
      <c r="Q772" s="280"/>
      <c r="R772" s="280"/>
      <c r="S772" s="280"/>
    </row>
    <row r="773" spans="6:36" ht="12" customHeight="1" x14ac:dyDescent="0.25">
      <c r="F773" s="280"/>
      <c r="G773" s="280"/>
      <c r="H773" s="280"/>
      <c r="I773" s="280"/>
      <c r="J773" s="280"/>
      <c r="K773" s="280"/>
      <c r="L773" s="280"/>
      <c r="M773" s="280"/>
      <c r="N773" s="280"/>
      <c r="O773" s="280"/>
      <c r="P773" s="280"/>
      <c r="Q773" s="280"/>
      <c r="R773" s="280"/>
      <c r="S773" s="280"/>
    </row>
    <row r="774" spans="6:36" ht="12" customHeight="1" x14ac:dyDescent="0.25">
      <c r="F774" s="280"/>
      <c r="G774" s="280"/>
      <c r="H774" s="280"/>
      <c r="I774" s="280"/>
      <c r="J774" s="280"/>
      <c r="K774" s="280"/>
      <c r="L774" s="280"/>
      <c r="M774" s="280"/>
      <c r="N774" s="280"/>
      <c r="O774" s="280"/>
      <c r="P774" s="280"/>
      <c r="Q774" s="280"/>
      <c r="R774" s="280"/>
      <c r="S774" s="280"/>
    </row>
    <row r="775" spans="6:36" x14ac:dyDescent="0.25">
      <c r="F775" s="250" t="s">
        <v>734</v>
      </c>
      <c r="G775" s="250"/>
      <c r="H775" s="250"/>
      <c r="I775" s="250"/>
      <c r="J775" s="250"/>
      <c r="L775" s="279" t="s">
        <v>735</v>
      </c>
      <c r="M775" s="279"/>
      <c r="N775" s="279"/>
      <c r="O775" s="279"/>
      <c r="P775" s="279"/>
      <c r="Q775" s="279"/>
      <c r="R775" s="279"/>
      <c r="S775" s="279"/>
      <c r="T775" s="279"/>
    </row>
    <row r="776" spans="6:36" x14ac:dyDescent="0.25">
      <c r="F776" s="280" t="s">
        <v>1175</v>
      </c>
      <c r="G776" s="280"/>
      <c r="H776" s="280"/>
      <c r="I776" s="280"/>
      <c r="J776" s="280"/>
      <c r="K776" s="280"/>
      <c r="L776" s="280"/>
      <c r="M776" s="280"/>
      <c r="N776" s="280"/>
      <c r="O776" s="280"/>
      <c r="P776" s="280"/>
      <c r="Q776" s="280"/>
      <c r="R776" s="280"/>
      <c r="S776" s="280"/>
      <c r="V776" s="134">
        <v>111</v>
      </c>
      <c r="X776" s="281" t="s">
        <v>312</v>
      </c>
      <c r="Y776" s="281"/>
      <c r="Z776" s="281"/>
      <c r="AA776" s="281"/>
      <c r="AF776" s="282" t="s">
        <v>1176</v>
      </c>
      <c r="AG776" s="282"/>
      <c r="AH776" s="282"/>
      <c r="AI776" s="282"/>
      <c r="AJ776" s="282"/>
    </row>
    <row r="777" spans="6:36" ht="11.25" customHeight="1" x14ac:dyDescent="0.25">
      <c r="F777" s="280"/>
      <c r="G777" s="280"/>
      <c r="H777" s="280"/>
      <c r="I777" s="280"/>
      <c r="J777" s="280"/>
      <c r="K777" s="280"/>
      <c r="L777" s="280"/>
      <c r="M777" s="280"/>
      <c r="N777" s="280"/>
      <c r="O777" s="280"/>
      <c r="P777" s="280"/>
      <c r="Q777" s="280"/>
      <c r="R777" s="280"/>
      <c r="S777" s="280"/>
    </row>
    <row r="778" spans="6:36" ht="12" customHeight="1" x14ac:dyDescent="0.25">
      <c r="F778" s="280"/>
      <c r="G778" s="280"/>
      <c r="H778" s="280"/>
      <c r="I778" s="280"/>
      <c r="J778" s="280"/>
      <c r="K778" s="280"/>
      <c r="L778" s="280"/>
      <c r="M778" s="280"/>
      <c r="N778" s="280"/>
      <c r="O778" s="280"/>
      <c r="P778" s="280"/>
      <c r="Q778" s="280"/>
      <c r="R778" s="280"/>
      <c r="S778" s="280"/>
    </row>
    <row r="779" spans="6:36" x14ac:dyDescent="0.25">
      <c r="F779" s="250" t="s">
        <v>692</v>
      </c>
      <c r="G779" s="250"/>
      <c r="H779" s="250"/>
      <c r="I779" s="250"/>
      <c r="J779" s="250"/>
      <c r="L779" s="279" t="s">
        <v>693</v>
      </c>
      <c r="M779" s="279"/>
      <c r="N779" s="279"/>
      <c r="O779" s="279"/>
      <c r="P779" s="279"/>
      <c r="Q779" s="279"/>
      <c r="R779" s="279"/>
      <c r="S779" s="279"/>
      <c r="T779" s="279"/>
    </row>
    <row r="780" spans="6:36" x14ac:dyDescent="0.25">
      <c r="F780" s="280" t="s">
        <v>1177</v>
      </c>
      <c r="G780" s="280"/>
      <c r="H780" s="280"/>
      <c r="I780" s="280"/>
      <c r="J780" s="280"/>
      <c r="K780" s="280"/>
      <c r="L780" s="280"/>
      <c r="M780" s="280"/>
      <c r="N780" s="280"/>
      <c r="O780" s="280"/>
      <c r="P780" s="280"/>
      <c r="Q780" s="280"/>
      <c r="R780" s="280"/>
      <c r="S780" s="280"/>
      <c r="V780" s="134">
        <v>113</v>
      </c>
      <c r="X780" s="281" t="s">
        <v>316</v>
      </c>
      <c r="Y780" s="281"/>
      <c r="Z780" s="281"/>
      <c r="AA780" s="281"/>
      <c r="AF780" s="282" t="s">
        <v>1178</v>
      </c>
      <c r="AG780" s="282"/>
      <c r="AH780" s="282"/>
      <c r="AI780" s="282"/>
      <c r="AJ780" s="282"/>
    </row>
    <row r="781" spans="6:36" ht="11.25" customHeight="1" x14ac:dyDescent="0.25">
      <c r="F781" s="280"/>
      <c r="G781" s="280"/>
      <c r="H781" s="280"/>
      <c r="I781" s="280"/>
      <c r="J781" s="280"/>
      <c r="K781" s="280"/>
      <c r="L781" s="280"/>
      <c r="M781" s="280"/>
      <c r="N781" s="280"/>
      <c r="O781" s="280"/>
      <c r="P781" s="280"/>
      <c r="Q781" s="280"/>
      <c r="R781" s="280"/>
      <c r="S781" s="280"/>
    </row>
    <row r="782" spans="6:36" ht="12" customHeight="1" x14ac:dyDescent="0.25">
      <c r="F782" s="280"/>
      <c r="G782" s="280"/>
      <c r="H782" s="280"/>
      <c r="I782" s="280"/>
      <c r="J782" s="280"/>
      <c r="K782" s="280"/>
      <c r="L782" s="280"/>
      <c r="M782" s="280"/>
      <c r="N782" s="280"/>
      <c r="O782" s="280"/>
      <c r="P782" s="280"/>
      <c r="Q782" s="280"/>
      <c r="R782" s="280"/>
      <c r="S782" s="280"/>
    </row>
    <row r="783" spans="6:36" x14ac:dyDescent="0.25">
      <c r="F783" s="250" t="s">
        <v>596</v>
      </c>
      <c r="G783" s="250"/>
      <c r="H783" s="250"/>
      <c r="I783" s="250"/>
      <c r="J783" s="250"/>
      <c r="L783" s="279" t="s">
        <v>597</v>
      </c>
      <c r="M783" s="279"/>
      <c r="N783" s="279"/>
      <c r="O783" s="279"/>
      <c r="P783" s="279"/>
      <c r="Q783" s="279"/>
      <c r="R783" s="279"/>
      <c r="S783" s="279"/>
      <c r="T783" s="279"/>
    </row>
    <row r="784" spans="6:36" x14ac:dyDescent="0.25">
      <c r="F784" s="280" t="s">
        <v>1179</v>
      </c>
      <c r="G784" s="280"/>
      <c r="H784" s="280"/>
      <c r="I784" s="280"/>
      <c r="J784" s="280"/>
      <c r="K784" s="280"/>
      <c r="L784" s="280"/>
      <c r="M784" s="280"/>
      <c r="N784" s="280"/>
      <c r="O784" s="280"/>
      <c r="P784" s="280"/>
      <c r="Q784" s="280"/>
      <c r="R784" s="280"/>
      <c r="S784" s="280"/>
      <c r="V784" s="134">
        <v>113</v>
      </c>
      <c r="X784" s="281" t="s">
        <v>316</v>
      </c>
      <c r="Y784" s="281"/>
      <c r="Z784" s="281"/>
      <c r="AA784" s="281"/>
      <c r="AF784" s="282" t="s">
        <v>831</v>
      </c>
      <c r="AG784" s="282"/>
      <c r="AH784" s="282"/>
      <c r="AI784" s="282"/>
      <c r="AJ784" s="282"/>
    </row>
    <row r="785" spans="2:37" ht="11.25" customHeight="1" x14ac:dyDescent="0.25">
      <c r="F785" s="280"/>
      <c r="G785" s="280"/>
      <c r="H785" s="280"/>
      <c r="I785" s="280"/>
      <c r="J785" s="280"/>
      <c r="K785" s="280"/>
      <c r="L785" s="280"/>
      <c r="M785" s="280"/>
      <c r="N785" s="280"/>
      <c r="O785" s="280"/>
      <c r="P785" s="280"/>
      <c r="Q785" s="280"/>
      <c r="R785" s="280"/>
      <c r="S785" s="280"/>
    </row>
    <row r="786" spans="2:37" ht="12" customHeight="1" x14ac:dyDescent="0.25">
      <c r="F786" s="280"/>
      <c r="G786" s="280"/>
      <c r="H786" s="280"/>
      <c r="I786" s="280"/>
      <c r="J786" s="280"/>
      <c r="K786" s="280"/>
      <c r="L786" s="280"/>
      <c r="M786" s="280"/>
      <c r="N786" s="280"/>
      <c r="O786" s="280"/>
      <c r="P786" s="280"/>
      <c r="Q786" s="280"/>
      <c r="R786" s="280"/>
      <c r="S786" s="280"/>
    </row>
    <row r="787" spans="2:37" ht="14.25" customHeight="1" x14ac:dyDescent="0.25">
      <c r="B787" s="286" t="s">
        <v>566</v>
      </c>
      <c r="C787" s="286"/>
      <c r="D787" s="286"/>
      <c r="J787" s="287" t="s">
        <v>613</v>
      </c>
      <c r="K787" s="287"/>
      <c r="L787" s="287"/>
      <c r="M787" s="287"/>
      <c r="N787" s="287"/>
      <c r="O787" s="287"/>
      <c r="P787" s="287"/>
      <c r="Q787" s="287"/>
      <c r="R787" s="287"/>
      <c r="S787" s="287"/>
      <c r="T787" s="287"/>
      <c r="U787" s="287"/>
      <c r="V787" s="287"/>
      <c r="W787" s="287"/>
      <c r="X787" s="287"/>
      <c r="Y787" s="287"/>
      <c r="Z787" s="287"/>
      <c r="AA787" s="287"/>
      <c r="AB787" s="287"/>
      <c r="AC787" s="287"/>
      <c r="AD787" s="287"/>
      <c r="AE787" s="287"/>
      <c r="AF787" s="287"/>
      <c r="AG787" s="287"/>
      <c r="AH787" s="287"/>
      <c r="AI787" s="287"/>
      <c r="AJ787" s="287"/>
      <c r="AK787" s="287"/>
    </row>
    <row r="788" spans="2:37" ht="6" customHeight="1" x14ac:dyDescent="0.25"/>
    <row r="789" spans="2:37" x14ac:dyDescent="0.25">
      <c r="C789" s="277" t="s">
        <v>614</v>
      </c>
      <c r="D789" s="277"/>
      <c r="E789" s="277"/>
      <c r="F789" s="277"/>
      <c r="G789" s="277"/>
      <c r="H789" s="277"/>
      <c r="J789" s="283" t="s">
        <v>593</v>
      </c>
      <c r="K789" s="283"/>
      <c r="L789" s="283"/>
      <c r="M789" s="283"/>
      <c r="N789" s="283"/>
      <c r="O789" s="283"/>
      <c r="P789" s="283"/>
      <c r="Q789" s="283"/>
      <c r="R789" s="283"/>
      <c r="S789" s="283"/>
      <c r="T789" s="283"/>
      <c r="U789" s="283"/>
      <c r="V789" s="283"/>
      <c r="W789" s="283"/>
      <c r="X789" s="283"/>
      <c r="Y789" s="283"/>
      <c r="Z789" s="283"/>
      <c r="AA789" s="283"/>
      <c r="AB789" s="283"/>
      <c r="AC789" s="283"/>
      <c r="AD789" s="283"/>
      <c r="AE789" s="283"/>
      <c r="AF789" s="283"/>
      <c r="AG789" s="283"/>
      <c r="AH789" s="283"/>
      <c r="AI789" s="283"/>
      <c r="AJ789" s="283"/>
      <c r="AK789" s="283"/>
    </row>
    <row r="790" spans="2:37" ht="6.75" customHeight="1" x14ac:dyDescent="0.25">
      <c r="B790" s="284" t="s">
        <v>625</v>
      </c>
      <c r="C790" s="284"/>
      <c r="D790" s="284"/>
      <c r="E790" s="284"/>
      <c r="AD790" s="284" t="s">
        <v>616</v>
      </c>
      <c r="AE790" s="284"/>
      <c r="AF790" s="284"/>
      <c r="AG790" s="284"/>
      <c r="AH790" s="284"/>
      <c r="AI790" s="284"/>
      <c r="AJ790" s="284"/>
    </row>
    <row r="791" spans="2:37" ht="6" customHeight="1" x14ac:dyDescent="0.25">
      <c r="B791" s="284"/>
      <c r="C791" s="284"/>
      <c r="D791" s="284"/>
      <c r="E791" s="284"/>
      <c r="H791" s="285" t="s">
        <v>617</v>
      </c>
      <c r="I791" s="285"/>
      <c r="J791" s="285"/>
      <c r="K791" s="285"/>
      <c r="L791" s="285"/>
      <c r="M791" s="285"/>
      <c r="N791" s="285"/>
      <c r="O791" s="285"/>
      <c r="P791" s="285"/>
      <c r="Q791" s="285"/>
      <c r="R791" s="285"/>
      <c r="U791" s="285" t="s">
        <v>618</v>
      </c>
      <c r="V791" s="285"/>
      <c r="W791" s="285"/>
      <c r="X791" s="285"/>
      <c r="Y791" s="285"/>
      <c r="Z791" s="285"/>
      <c r="AD791" s="284"/>
      <c r="AE791" s="284"/>
      <c r="AF791" s="284"/>
      <c r="AG791" s="284"/>
      <c r="AH791" s="284"/>
      <c r="AI791" s="284"/>
      <c r="AJ791" s="284"/>
    </row>
    <row r="792" spans="2:37" ht="7.5" customHeight="1" x14ac:dyDescent="0.25">
      <c r="B792" s="284"/>
      <c r="C792" s="284"/>
      <c r="D792" s="284"/>
      <c r="E792" s="284"/>
      <c r="H792" s="285"/>
      <c r="I792" s="285"/>
      <c r="J792" s="285"/>
      <c r="K792" s="285"/>
      <c r="L792" s="285"/>
      <c r="M792" s="285"/>
      <c r="N792" s="285"/>
      <c r="O792" s="285"/>
      <c r="P792" s="285"/>
      <c r="Q792" s="285"/>
      <c r="R792" s="285"/>
      <c r="U792" s="285"/>
      <c r="V792" s="285"/>
      <c r="W792" s="285"/>
      <c r="X792" s="285"/>
      <c r="Y792" s="285"/>
      <c r="Z792" s="285"/>
      <c r="AD792" s="284"/>
      <c r="AE792" s="284"/>
      <c r="AF792" s="284"/>
      <c r="AG792" s="284"/>
      <c r="AH792" s="284"/>
      <c r="AI792" s="284"/>
      <c r="AJ792" s="284"/>
    </row>
    <row r="793" spans="2:37" ht="6.75" customHeight="1" x14ac:dyDescent="0.25">
      <c r="B793" s="284"/>
      <c r="C793" s="284"/>
      <c r="D793" s="284"/>
      <c r="E793" s="284"/>
      <c r="AD793" s="284"/>
      <c r="AE793" s="284"/>
      <c r="AF793" s="284"/>
      <c r="AG793" s="284"/>
      <c r="AH793" s="284"/>
      <c r="AI793" s="284"/>
      <c r="AJ793" s="284"/>
    </row>
    <row r="794" spans="2:37" x14ac:dyDescent="0.25">
      <c r="F794" s="250" t="s">
        <v>596</v>
      </c>
      <c r="G794" s="250"/>
      <c r="H794" s="250"/>
      <c r="I794" s="250"/>
      <c r="J794" s="250"/>
      <c r="L794" s="279" t="s">
        <v>597</v>
      </c>
      <c r="M794" s="279"/>
      <c r="N794" s="279"/>
      <c r="O794" s="279"/>
      <c r="P794" s="279"/>
      <c r="Q794" s="279"/>
      <c r="R794" s="279"/>
      <c r="S794" s="279"/>
      <c r="T794" s="279"/>
    </row>
    <row r="795" spans="2:37" x14ac:dyDescent="0.25">
      <c r="F795" s="280" t="s">
        <v>1180</v>
      </c>
      <c r="G795" s="280"/>
      <c r="H795" s="280"/>
      <c r="I795" s="280"/>
      <c r="J795" s="280"/>
      <c r="K795" s="280"/>
      <c r="L795" s="280"/>
      <c r="M795" s="280"/>
      <c r="N795" s="280"/>
      <c r="O795" s="280"/>
      <c r="P795" s="280"/>
      <c r="Q795" s="280"/>
      <c r="R795" s="280"/>
      <c r="S795" s="280"/>
      <c r="V795" s="134">
        <v>112</v>
      </c>
      <c r="X795" s="281" t="s">
        <v>314</v>
      </c>
      <c r="Y795" s="281"/>
      <c r="Z795" s="281"/>
      <c r="AA795" s="281"/>
      <c r="AF795" s="282" t="s">
        <v>832</v>
      </c>
      <c r="AG795" s="282"/>
      <c r="AH795" s="282"/>
      <c r="AI795" s="282"/>
      <c r="AJ795" s="282"/>
    </row>
    <row r="796" spans="2:37" ht="11.25" customHeight="1" x14ac:dyDescent="0.25">
      <c r="F796" s="280"/>
      <c r="G796" s="280"/>
      <c r="H796" s="280"/>
      <c r="I796" s="280"/>
      <c r="J796" s="280"/>
      <c r="K796" s="280"/>
      <c r="L796" s="280"/>
      <c r="M796" s="280"/>
      <c r="N796" s="280"/>
      <c r="O796" s="280"/>
      <c r="P796" s="280"/>
      <c r="Q796" s="280"/>
      <c r="R796" s="280"/>
      <c r="S796" s="280"/>
    </row>
    <row r="797" spans="2:37" ht="12" customHeight="1" x14ac:dyDescent="0.25">
      <c r="F797" s="280"/>
      <c r="G797" s="280"/>
      <c r="H797" s="280"/>
      <c r="I797" s="280"/>
      <c r="J797" s="280"/>
      <c r="K797" s="280"/>
      <c r="L797" s="280"/>
      <c r="M797" s="280"/>
      <c r="N797" s="280"/>
      <c r="O797" s="280"/>
      <c r="P797" s="280"/>
      <c r="Q797" s="280"/>
      <c r="R797" s="280"/>
      <c r="S797" s="280"/>
    </row>
    <row r="798" spans="2:37" ht="12" customHeight="1" x14ac:dyDescent="0.25">
      <c r="F798" s="280"/>
      <c r="G798" s="280"/>
      <c r="H798" s="280"/>
      <c r="I798" s="280"/>
      <c r="J798" s="280"/>
      <c r="K798" s="280"/>
      <c r="L798" s="280"/>
      <c r="M798" s="280"/>
      <c r="N798" s="280"/>
      <c r="O798" s="280"/>
      <c r="P798" s="280"/>
      <c r="Q798" s="280"/>
      <c r="R798" s="280"/>
      <c r="S798" s="280"/>
    </row>
    <row r="799" spans="2:37" x14ac:dyDescent="0.25">
      <c r="F799" s="250" t="s">
        <v>689</v>
      </c>
      <c r="G799" s="250"/>
      <c r="H799" s="250"/>
      <c r="I799" s="250"/>
      <c r="J799" s="250"/>
      <c r="L799" s="279" t="s">
        <v>690</v>
      </c>
      <c r="M799" s="279"/>
      <c r="N799" s="279"/>
      <c r="O799" s="279"/>
      <c r="P799" s="279"/>
      <c r="Q799" s="279"/>
      <c r="R799" s="279"/>
      <c r="S799" s="279"/>
      <c r="T799" s="279"/>
    </row>
    <row r="800" spans="2:37" x14ac:dyDescent="0.25">
      <c r="F800" s="280" t="s">
        <v>1181</v>
      </c>
      <c r="G800" s="280"/>
      <c r="H800" s="280"/>
      <c r="I800" s="280"/>
      <c r="J800" s="280"/>
      <c r="K800" s="280"/>
      <c r="L800" s="280"/>
      <c r="M800" s="280"/>
      <c r="N800" s="280"/>
      <c r="O800" s="280"/>
      <c r="P800" s="280"/>
      <c r="Q800" s="280"/>
      <c r="R800" s="280"/>
      <c r="S800" s="280"/>
      <c r="V800" s="134">
        <v>112</v>
      </c>
      <c r="X800" s="281" t="s">
        <v>314</v>
      </c>
      <c r="Y800" s="281"/>
      <c r="Z800" s="281"/>
      <c r="AA800" s="281"/>
      <c r="AF800" s="282" t="s">
        <v>1182</v>
      </c>
      <c r="AG800" s="282"/>
      <c r="AH800" s="282"/>
      <c r="AI800" s="282"/>
      <c r="AJ800" s="282"/>
    </row>
    <row r="801" spans="6:36" ht="11.25" customHeight="1" x14ac:dyDescent="0.25">
      <c r="F801" s="280"/>
      <c r="G801" s="280"/>
      <c r="H801" s="280"/>
      <c r="I801" s="280"/>
      <c r="J801" s="280"/>
      <c r="K801" s="280"/>
      <c r="L801" s="280"/>
      <c r="M801" s="280"/>
      <c r="N801" s="280"/>
      <c r="O801" s="280"/>
      <c r="P801" s="280"/>
      <c r="Q801" s="280"/>
      <c r="R801" s="280"/>
      <c r="S801" s="280"/>
    </row>
    <row r="802" spans="6:36" ht="12" customHeight="1" x14ac:dyDescent="0.25">
      <c r="F802" s="280"/>
      <c r="G802" s="280"/>
      <c r="H802" s="280"/>
      <c r="I802" s="280"/>
      <c r="J802" s="280"/>
      <c r="K802" s="280"/>
      <c r="L802" s="280"/>
      <c r="M802" s="280"/>
      <c r="N802" s="280"/>
      <c r="O802" s="280"/>
      <c r="P802" s="280"/>
      <c r="Q802" s="280"/>
      <c r="R802" s="280"/>
      <c r="S802" s="280"/>
    </row>
    <row r="803" spans="6:36" x14ac:dyDescent="0.25">
      <c r="F803" s="250" t="s">
        <v>689</v>
      </c>
      <c r="G803" s="250"/>
      <c r="H803" s="250"/>
      <c r="I803" s="250"/>
      <c r="J803" s="250"/>
      <c r="L803" s="279" t="s">
        <v>690</v>
      </c>
      <c r="M803" s="279"/>
      <c r="N803" s="279"/>
      <c r="O803" s="279"/>
      <c r="P803" s="279"/>
      <c r="Q803" s="279"/>
      <c r="R803" s="279"/>
      <c r="S803" s="279"/>
      <c r="T803" s="279"/>
    </row>
    <row r="804" spans="6:36" x14ac:dyDescent="0.25">
      <c r="F804" s="280" t="s">
        <v>1183</v>
      </c>
      <c r="G804" s="280"/>
      <c r="H804" s="280"/>
      <c r="I804" s="280"/>
      <c r="J804" s="280"/>
      <c r="K804" s="280"/>
      <c r="L804" s="280"/>
      <c r="M804" s="280"/>
      <c r="N804" s="280"/>
      <c r="O804" s="280"/>
      <c r="P804" s="280"/>
      <c r="Q804" s="280"/>
      <c r="R804" s="280"/>
      <c r="S804" s="280"/>
      <c r="V804" s="134">
        <v>112</v>
      </c>
      <c r="X804" s="281" t="s">
        <v>314</v>
      </c>
      <c r="Y804" s="281"/>
      <c r="Z804" s="281"/>
      <c r="AA804" s="281"/>
      <c r="AF804" s="282" t="s">
        <v>1184</v>
      </c>
      <c r="AG804" s="282"/>
      <c r="AH804" s="282"/>
      <c r="AI804" s="282"/>
      <c r="AJ804" s="282"/>
    </row>
    <row r="805" spans="6:36" ht="11.25" customHeight="1" x14ac:dyDescent="0.25">
      <c r="F805" s="280"/>
      <c r="G805" s="280"/>
      <c r="H805" s="280"/>
      <c r="I805" s="280"/>
      <c r="J805" s="280"/>
      <c r="K805" s="280"/>
      <c r="L805" s="280"/>
      <c r="M805" s="280"/>
      <c r="N805" s="280"/>
      <c r="O805" s="280"/>
      <c r="P805" s="280"/>
      <c r="Q805" s="280"/>
      <c r="R805" s="280"/>
      <c r="S805" s="280"/>
    </row>
    <row r="806" spans="6:36" ht="12" customHeight="1" x14ac:dyDescent="0.25">
      <c r="F806" s="280"/>
      <c r="G806" s="280"/>
      <c r="H806" s="280"/>
      <c r="I806" s="280"/>
      <c r="J806" s="280"/>
      <c r="K806" s="280"/>
      <c r="L806" s="280"/>
      <c r="M806" s="280"/>
      <c r="N806" s="280"/>
      <c r="O806" s="280"/>
      <c r="P806" s="280"/>
      <c r="Q806" s="280"/>
      <c r="R806" s="280"/>
      <c r="S806" s="280"/>
    </row>
    <row r="807" spans="6:36" x14ac:dyDescent="0.25">
      <c r="F807" s="250" t="s">
        <v>689</v>
      </c>
      <c r="G807" s="250"/>
      <c r="H807" s="250"/>
      <c r="I807" s="250"/>
      <c r="J807" s="250"/>
      <c r="L807" s="279" t="s">
        <v>690</v>
      </c>
      <c r="M807" s="279"/>
      <c r="N807" s="279"/>
      <c r="O807" s="279"/>
      <c r="P807" s="279"/>
      <c r="Q807" s="279"/>
      <c r="R807" s="279"/>
      <c r="S807" s="279"/>
      <c r="T807" s="279"/>
    </row>
    <row r="808" spans="6:36" x14ac:dyDescent="0.25">
      <c r="F808" s="280" t="s">
        <v>1185</v>
      </c>
      <c r="G808" s="280"/>
      <c r="H808" s="280"/>
      <c r="I808" s="280"/>
      <c r="J808" s="280"/>
      <c r="K808" s="280"/>
      <c r="L808" s="280"/>
      <c r="M808" s="280"/>
      <c r="N808" s="280"/>
      <c r="O808" s="280"/>
      <c r="P808" s="280"/>
      <c r="Q808" s="280"/>
      <c r="R808" s="280"/>
      <c r="S808" s="280"/>
      <c r="V808" s="134">
        <v>112</v>
      </c>
      <c r="X808" s="281" t="s">
        <v>314</v>
      </c>
      <c r="Y808" s="281"/>
      <c r="Z808" s="281"/>
      <c r="AA808" s="281"/>
      <c r="AF808" s="282" t="s">
        <v>1186</v>
      </c>
      <c r="AG808" s="282"/>
      <c r="AH808" s="282"/>
      <c r="AI808" s="282"/>
      <c r="AJ808" s="282"/>
    </row>
    <row r="809" spans="6:36" ht="11.25" customHeight="1" x14ac:dyDescent="0.25">
      <c r="F809" s="280"/>
      <c r="G809" s="280"/>
      <c r="H809" s="280"/>
      <c r="I809" s="280"/>
      <c r="J809" s="280"/>
      <c r="K809" s="280"/>
      <c r="L809" s="280"/>
      <c r="M809" s="280"/>
      <c r="N809" s="280"/>
      <c r="O809" s="280"/>
      <c r="P809" s="280"/>
      <c r="Q809" s="280"/>
      <c r="R809" s="280"/>
      <c r="S809" s="280"/>
    </row>
    <row r="810" spans="6:36" ht="12" customHeight="1" x14ac:dyDescent="0.25">
      <c r="F810" s="280"/>
      <c r="G810" s="280"/>
      <c r="H810" s="280"/>
      <c r="I810" s="280"/>
      <c r="J810" s="280"/>
      <c r="K810" s="280"/>
      <c r="L810" s="280"/>
      <c r="M810" s="280"/>
      <c r="N810" s="280"/>
      <c r="O810" s="280"/>
      <c r="P810" s="280"/>
      <c r="Q810" s="280"/>
      <c r="R810" s="280"/>
      <c r="S810" s="280"/>
    </row>
    <row r="811" spans="6:36" x14ac:dyDescent="0.25">
      <c r="F811" s="250" t="s">
        <v>689</v>
      </c>
      <c r="G811" s="250"/>
      <c r="H811" s="250"/>
      <c r="I811" s="250"/>
      <c r="J811" s="250"/>
      <c r="L811" s="279" t="s">
        <v>690</v>
      </c>
      <c r="M811" s="279"/>
      <c r="N811" s="279"/>
      <c r="O811" s="279"/>
      <c r="P811" s="279"/>
      <c r="Q811" s="279"/>
      <c r="R811" s="279"/>
      <c r="S811" s="279"/>
      <c r="T811" s="279"/>
    </row>
    <row r="812" spans="6:36" x14ac:dyDescent="0.25">
      <c r="F812" s="280" t="s">
        <v>1187</v>
      </c>
      <c r="G812" s="280"/>
      <c r="H812" s="280"/>
      <c r="I812" s="280"/>
      <c r="J812" s="280"/>
      <c r="K812" s="280"/>
      <c r="L812" s="280"/>
      <c r="M812" s="280"/>
      <c r="N812" s="280"/>
      <c r="O812" s="280"/>
      <c r="P812" s="280"/>
      <c r="Q812" s="280"/>
      <c r="R812" s="280"/>
      <c r="S812" s="280"/>
      <c r="V812" s="134">
        <v>112</v>
      </c>
      <c r="X812" s="281" t="s">
        <v>314</v>
      </c>
      <c r="Y812" s="281"/>
      <c r="Z812" s="281"/>
      <c r="AA812" s="281"/>
      <c r="AF812" s="282" t="s">
        <v>1188</v>
      </c>
      <c r="AG812" s="282"/>
      <c r="AH812" s="282"/>
      <c r="AI812" s="282"/>
      <c r="AJ812" s="282"/>
    </row>
    <row r="813" spans="6:36" ht="11.25" customHeight="1" x14ac:dyDescent="0.25">
      <c r="F813" s="280"/>
      <c r="G813" s="280"/>
      <c r="H813" s="280"/>
      <c r="I813" s="280"/>
      <c r="J813" s="280"/>
      <c r="K813" s="280"/>
      <c r="L813" s="280"/>
      <c r="M813" s="280"/>
      <c r="N813" s="280"/>
      <c r="O813" s="280"/>
      <c r="P813" s="280"/>
      <c r="Q813" s="280"/>
      <c r="R813" s="280"/>
      <c r="S813" s="280"/>
    </row>
    <row r="814" spans="6:36" ht="12" customHeight="1" x14ac:dyDescent="0.25">
      <c r="F814" s="280"/>
      <c r="G814" s="280"/>
      <c r="H814" s="280"/>
      <c r="I814" s="280"/>
      <c r="J814" s="280"/>
      <c r="K814" s="280"/>
      <c r="L814" s="280"/>
      <c r="M814" s="280"/>
      <c r="N814" s="280"/>
      <c r="O814" s="280"/>
      <c r="P814" s="280"/>
      <c r="Q814" s="280"/>
      <c r="R814" s="280"/>
      <c r="S814" s="280"/>
    </row>
    <row r="815" spans="6:36" x14ac:dyDescent="0.25">
      <c r="F815" s="250" t="s">
        <v>689</v>
      </c>
      <c r="G815" s="250"/>
      <c r="H815" s="250"/>
      <c r="I815" s="250"/>
      <c r="J815" s="250"/>
      <c r="L815" s="279" t="s">
        <v>690</v>
      </c>
      <c r="M815" s="279"/>
      <c r="N815" s="279"/>
      <c r="O815" s="279"/>
      <c r="P815" s="279"/>
      <c r="Q815" s="279"/>
      <c r="R815" s="279"/>
      <c r="S815" s="279"/>
      <c r="T815" s="279"/>
    </row>
    <row r="816" spans="6:36" x14ac:dyDescent="0.25">
      <c r="F816" s="280" t="s">
        <v>1189</v>
      </c>
      <c r="G816" s="280"/>
      <c r="H816" s="280"/>
      <c r="I816" s="280"/>
      <c r="J816" s="280"/>
      <c r="K816" s="280"/>
      <c r="L816" s="280"/>
      <c r="M816" s="280"/>
      <c r="N816" s="280"/>
      <c r="O816" s="280"/>
      <c r="P816" s="280"/>
      <c r="Q816" s="280"/>
      <c r="R816" s="280"/>
      <c r="S816" s="280"/>
      <c r="V816" s="134">
        <v>111</v>
      </c>
      <c r="X816" s="281" t="s">
        <v>312</v>
      </c>
      <c r="Y816" s="281"/>
      <c r="Z816" s="281"/>
      <c r="AA816" s="281"/>
      <c r="AF816" s="282" t="s">
        <v>1190</v>
      </c>
      <c r="AG816" s="282"/>
      <c r="AH816" s="282"/>
      <c r="AI816" s="282"/>
      <c r="AJ816" s="282"/>
    </row>
    <row r="817" spans="2:37" ht="11.25" customHeight="1" x14ac:dyDescent="0.25">
      <c r="F817" s="280"/>
      <c r="G817" s="280"/>
      <c r="H817" s="280"/>
      <c r="I817" s="280"/>
      <c r="J817" s="280"/>
      <c r="K817" s="280"/>
      <c r="L817" s="280"/>
      <c r="M817" s="280"/>
      <c r="N817" s="280"/>
      <c r="O817" s="280"/>
      <c r="P817" s="280"/>
      <c r="Q817" s="280"/>
      <c r="R817" s="280"/>
      <c r="S817" s="280"/>
    </row>
    <row r="818" spans="2:37" ht="12" customHeight="1" x14ac:dyDescent="0.25">
      <c r="F818" s="280"/>
      <c r="G818" s="280"/>
      <c r="H818" s="280"/>
      <c r="I818" s="280"/>
      <c r="J818" s="280"/>
      <c r="K818" s="280"/>
      <c r="L818" s="280"/>
      <c r="M818" s="280"/>
      <c r="N818" s="280"/>
      <c r="O818" s="280"/>
      <c r="P818" s="280"/>
      <c r="Q818" s="280"/>
      <c r="R818" s="280"/>
      <c r="S818" s="280"/>
    </row>
    <row r="819" spans="2:37" ht="12" customHeight="1" x14ac:dyDescent="0.25">
      <c r="F819" s="280"/>
      <c r="G819" s="280"/>
      <c r="H819" s="280"/>
      <c r="I819" s="280"/>
      <c r="J819" s="280"/>
      <c r="K819" s="280"/>
      <c r="L819" s="280"/>
      <c r="M819" s="280"/>
      <c r="N819" s="280"/>
      <c r="O819" s="280"/>
      <c r="P819" s="280"/>
      <c r="Q819" s="280"/>
      <c r="R819" s="280"/>
      <c r="S819" s="280"/>
    </row>
    <row r="820" spans="2:37" ht="12" customHeight="1" x14ac:dyDescent="0.25">
      <c r="F820" s="280"/>
      <c r="G820" s="280"/>
      <c r="H820" s="280"/>
      <c r="I820" s="280"/>
      <c r="J820" s="280"/>
      <c r="K820" s="280"/>
      <c r="L820" s="280"/>
      <c r="M820" s="280"/>
      <c r="N820" s="280"/>
      <c r="O820" s="280"/>
      <c r="P820" s="280"/>
      <c r="Q820" s="280"/>
      <c r="R820" s="280"/>
      <c r="S820" s="280"/>
    </row>
    <row r="821" spans="2:37" ht="12" customHeight="1" x14ac:dyDescent="0.25">
      <c r="F821" s="280"/>
      <c r="G821" s="280"/>
      <c r="H821" s="280"/>
      <c r="I821" s="280"/>
      <c r="J821" s="280"/>
      <c r="K821" s="280"/>
      <c r="L821" s="280"/>
      <c r="M821" s="280"/>
      <c r="N821" s="280"/>
      <c r="O821" s="280"/>
      <c r="P821" s="280"/>
      <c r="Q821" s="280"/>
      <c r="R821" s="280"/>
      <c r="S821" s="280"/>
    </row>
    <row r="822" spans="2:37" x14ac:dyDescent="0.25">
      <c r="F822" s="250" t="s">
        <v>591</v>
      </c>
      <c r="G822" s="250"/>
      <c r="H822" s="250"/>
      <c r="I822" s="250"/>
      <c r="J822" s="250"/>
      <c r="L822" s="279" t="s">
        <v>592</v>
      </c>
      <c r="M822" s="279"/>
      <c r="N822" s="279"/>
      <c r="O822" s="279"/>
      <c r="P822" s="279"/>
      <c r="Q822" s="279"/>
      <c r="R822" s="279"/>
      <c r="S822" s="279"/>
      <c r="T822" s="279"/>
    </row>
    <row r="823" spans="2:37" x14ac:dyDescent="0.25">
      <c r="F823" s="280" t="s">
        <v>1191</v>
      </c>
      <c r="G823" s="280"/>
      <c r="H823" s="280"/>
      <c r="I823" s="280"/>
      <c r="J823" s="280"/>
      <c r="K823" s="280"/>
      <c r="L823" s="280"/>
      <c r="M823" s="280"/>
      <c r="N823" s="280"/>
      <c r="O823" s="280"/>
      <c r="P823" s="280"/>
      <c r="Q823" s="280"/>
      <c r="R823" s="280"/>
      <c r="S823" s="280"/>
      <c r="V823" s="134">
        <v>111</v>
      </c>
      <c r="X823" s="281" t="s">
        <v>312</v>
      </c>
      <c r="Y823" s="281"/>
      <c r="Z823" s="281"/>
      <c r="AA823" s="281"/>
      <c r="AF823" s="282" t="s">
        <v>1192</v>
      </c>
      <c r="AG823" s="282"/>
      <c r="AH823" s="282"/>
      <c r="AI823" s="282"/>
      <c r="AJ823" s="282"/>
    </row>
    <row r="824" spans="2:37" ht="11.25" customHeight="1" x14ac:dyDescent="0.25">
      <c r="F824" s="280"/>
      <c r="G824" s="280"/>
      <c r="H824" s="280"/>
      <c r="I824" s="280"/>
      <c r="J824" s="280"/>
      <c r="K824" s="280"/>
      <c r="L824" s="280"/>
      <c r="M824" s="280"/>
      <c r="N824" s="280"/>
      <c r="O824" s="280"/>
      <c r="P824" s="280"/>
      <c r="Q824" s="280"/>
      <c r="R824" s="280"/>
      <c r="S824" s="280"/>
    </row>
    <row r="825" spans="2:37" ht="12" customHeight="1" x14ac:dyDescent="0.25">
      <c r="F825" s="280"/>
      <c r="G825" s="280"/>
      <c r="H825" s="280"/>
      <c r="I825" s="280"/>
      <c r="J825" s="280"/>
      <c r="K825" s="280"/>
      <c r="L825" s="280"/>
      <c r="M825" s="280"/>
      <c r="N825" s="280"/>
      <c r="O825" s="280"/>
      <c r="P825" s="280"/>
      <c r="Q825" s="280"/>
      <c r="R825" s="280"/>
      <c r="S825" s="280"/>
    </row>
    <row r="826" spans="2:37" x14ac:dyDescent="0.25">
      <c r="F826" s="250" t="s">
        <v>591</v>
      </c>
      <c r="G826" s="250"/>
      <c r="H826" s="250"/>
      <c r="I826" s="250"/>
      <c r="J826" s="250"/>
      <c r="L826" s="279" t="s">
        <v>592</v>
      </c>
      <c r="M826" s="279"/>
      <c r="N826" s="279"/>
      <c r="O826" s="279"/>
      <c r="P826" s="279"/>
      <c r="Q826" s="279"/>
      <c r="R826" s="279"/>
      <c r="S826" s="279"/>
      <c r="T826" s="279"/>
    </row>
    <row r="827" spans="2:37" x14ac:dyDescent="0.25">
      <c r="F827" s="280" t="s">
        <v>1193</v>
      </c>
      <c r="G827" s="280"/>
      <c r="H827" s="280"/>
      <c r="I827" s="280"/>
      <c r="J827" s="280"/>
      <c r="K827" s="280"/>
      <c r="L827" s="280"/>
      <c r="M827" s="280"/>
      <c r="N827" s="280"/>
      <c r="O827" s="280"/>
      <c r="P827" s="280"/>
      <c r="Q827" s="280"/>
      <c r="R827" s="280"/>
      <c r="S827" s="280"/>
      <c r="V827" s="134">
        <v>111</v>
      </c>
      <c r="X827" s="281" t="s">
        <v>312</v>
      </c>
      <c r="Y827" s="281"/>
      <c r="Z827" s="281"/>
      <c r="AA827" s="281"/>
      <c r="AF827" s="282" t="s">
        <v>1194</v>
      </c>
      <c r="AG827" s="282"/>
      <c r="AH827" s="282"/>
      <c r="AI827" s="282"/>
      <c r="AJ827" s="282"/>
    </row>
    <row r="828" spans="2:37" ht="11.25" customHeight="1" x14ac:dyDescent="0.25">
      <c r="F828" s="280"/>
      <c r="G828" s="280"/>
      <c r="H828" s="280"/>
      <c r="I828" s="280"/>
      <c r="J828" s="280"/>
      <c r="K828" s="280"/>
      <c r="L828" s="280"/>
      <c r="M828" s="280"/>
      <c r="N828" s="280"/>
      <c r="O828" s="280"/>
      <c r="P828" s="280"/>
      <c r="Q828" s="280"/>
      <c r="R828" s="280"/>
      <c r="S828" s="280"/>
    </row>
    <row r="829" spans="2:37" ht="12" customHeight="1" x14ac:dyDescent="0.25">
      <c r="F829" s="280"/>
      <c r="G829" s="280"/>
      <c r="H829" s="280"/>
      <c r="I829" s="280"/>
      <c r="J829" s="280"/>
      <c r="K829" s="280"/>
      <c r="L829" s="280"/>
      <c r="M829" s="280"/>
      <c r="N829" s="280"/>
      <c r="O829" s="280"/>
      <c r="P829" s="280"/>
      <c r="Q829" s="280"/>
      <c r="R829" s="280"/>
      <c r="S829" s="280"/>
    </row>
    <row r="830" spans="2:37" ht="12" customHeight="1" x14ac:dyDescent="0.25">
      <c r="F830" s="280"/>
      <c r="G830" s="280"/>
      <c r="H830" s="280"/>
      <c r="I830" s="280"/>
      <c r="J830" s="280"/>
      <c r="K830" s="280"/>
      <c r="L830" s="280"/>
      <c r="M830" s="280"/>
      <c r="N830" s="280"/>
      <c r="O830" s="280"/>
      <c r="P830" s="280"/>
      <c r="Q830" s="280"/>
      <c r="R830" s="280"/>
      <c r="S830" s="280"/>
    </row>
    <row r="831" spans="2:37" ht="14.25" customHeight="1" x14ac:dyDescent="0.25">
      <c r="B831" s="286" t="s">
        <v>566</v>
      </c>
      <c r="C831" s="286"/>
      <c r="D831" s="286"/>
      <c r="J831" s="287" t="s">
        <v>613</v>
      </c>
      <c r="K831" s="287"/>
      <c r="L831" s="287"/>
      <c r="M831" s="287"/>
      <c r="N831" s="287"/>
      <c r="O831" s="287"/>
      <c r="P831" s="287"/>
      <c r="Q831" s="287"/>
      <c r="R831" s="287"/>
      <c r="S831" s="287"/>
      <c r="T831" s="287"/>
      <c r="U831" s="287"/>
      <c r="V831" s="287"/>
      <c r="W831" s="287"/>
      <c r="X831" s="287"/>
      <c r="Y831" s="287"/>
      <c r="Z831" s="287"/>
      <c r="AA831" s="287"/>
      <c r="AB831" s="287"/>
      <c r="AC831" s="287"/>
      <c r="AD831" s="287"/>
      <c r="AE831" s="287"/>
      <c r="AF831" s="287"/>
      <c r="AG831" s="287"/>
      <c r="AH831" s="287"/>
      <c r="AI831" s="287"/>
      <c r="AJ831" s="287"/>
      <c r="AK831" s="287"/>
    </row>
    <row r="832" spans="2:37" ht="6" customHeight="1" x14ac:dyDescent="0.25"/>
    <row r="833" spans="2:37" x14ac:dyDescent="0.25">
      <c r="C833" s="277" t="s">
        <v>614</v>
      </c>
      <c r="D833" s="277"/>
      <c r="E833" s="277"/>
      <c r="F833" s="277"/>
      <c r="G833" s="277"/>
      <c r="H833" s="277"/>
      <c r="J833" s="283" t="s">
        <v>593</v>
      </c>
      <c r="K833" s="283"/>
      <c r="L833" s="283"/>
      <c r="M833" s="283"/>
      <c r="N833" s="283"/>
      <c r="O833" s="283"/>
      <c r="P833" s="283"/>
      <c r="Q833" s="283"/>
      <c r="R833" s="283"/>
      <c r="S833" s="283"/>
      <c r="T833" s="283"/>
      <c r="U833" s="283"/>
      <c r="V833" s="283"/>
      <c r="W833" s="283"/>
      <c r="X833" s="283"/>
      <c r="Y833" s="283"/>
      <c r="Z833" s="283"/>
      <c r="AA833" s="283"/>
      <c r="AB833" s="283"/>
      <c r="AC833" s="283"/>
      <c r="AD833" s="283"/>
      <c r="AE833" s="283"/>
      <c r="AF833" s="283"/>
      <c r="AG833" s="283"/>
      <c r="AH833" s="283"/>
      <c r="AI833" s="283"/>
      <c r="AJ833" s="283"/>
      <c r="AK833" s="283"/>
    </row>
    <row r="834" spans="2:37" ht="6.75" customHeight="1" x14ac:dyDescent="0.25">
      <c r="B834" s="284" t="s">
        <v>625</v>
      </c>
      <c r="C834" s="284"/>
      <c r="D834" s="284"/>
      <c r="E834" s="284"/>
      <c r="AD834" s="284" t="s">
        <v>616</v>
      </c>
      <c r="AE834" s="284"/>
      <c r="AF834" s="284"/>
      <c r="AG834" s="284"/>
      <c r="AH834" s="284"/>
      <c r="AI834" s="284"/>
      <c r="AJ834" s="284"/>
    </row>
    <row r="835" spans="2:37" ht="6" customHeight="1" x14ac:dyDescent="0.25">
      <c r="B835" s="284"/>
      <c r="C835" s="284"/>
      <c r="D835" s="284"/>
      <c r="E835" s="284"/>
      <c r="H835" s="285" t="s">
        <v>617</v>
      </c>
      <c r="I835" s="285"/>
      <c r="J835" s="285"/>
      <c r="K835" s="285"/>
      <c r="L835" s="285"/>
      <c r="M835" s="285"/>
      <c r="N835" s="285"/>
      <c r="O835" s="285"/>
      <c r="P835" s="285"/>
      <c r="Q835" s="285"/>
      <c r="R835" s="285"/>
      <c r="U835" s="285" t="s">
        <v>618</v>
      </c>
      <c r="V835" s="285"/>
      <c r="W835" s="285"/>
      <c r="X835" s="285"/>
      <c r="Y835" s="285"/>
      <c r="Z835" s="285"/>
      <c r="AD835" s="284"/>
      <c r="AE835" s="284"/>
      <c r="AF835" s="284"/>
      <c r="AG835" s="284"/>
      <c r="AH835" s="284"/>
      <c r="AI835" s="284"/>
      <c r="AJ835" s="284"/>
    </row>
    <row r="836" spans="2:37" ht="7.5" customHeight="1" x14ac:dyDescent="0.25">
      <c r="B836" s="284"/>
      <c r="C836" s="284"/>
      <c r="D836" s="284"/>
      <c r="E836" s="284"/>
      <c r="H836" s="285"/>
      <c r="I836" s="285"/>
      <c r="J836" s="285"/>
      <c r="K836" s="285"/>
      <c r="L836" s="285"/>
      <c r="M836" s="285"/>
      <c r="N836" s="285"/>
      <c r="O836" s="285"/>
      <c r="P836" s="285"/>
      <c r="Q836" s="285"/>
      <c r="R836" s="285"/>
      <c r="U836" s="285"/>
      <c r="V836" s="285"/>
      <c r="W836" s="285"/>
      <c r="X836" s="285"/>
      <c r="Y836" s="285"/>
      <c r="Z836" s="285"/>
      <c r="AD836" s="284"/>
      <c r="AE836" s="284"/>
      <c r="AF836" s="284"/>
      <c r="AG836" s="284"/>
      <c r="AH836" s="284"/>
      <c r="AI836" s="284"/>
      <c r="AJ836" s="284"/>
    </row>
    <row r="837" spans="2:37" ht="6.75" customHeight="1" x14ac:dyDescent="0.25">
      <c r="B837" s="284"/>
      <c r="C837" s="284"/>
      <c r="D837" s="284"/>
      <c r="E837" s="284"/>
      <c r="AD837" s="284"/>
      <c r="AE837" s="284"/>
      <c r="AF837" s="284"/>
      <c r="AG837" s="284"/>
      <c r="AH837" s="284"/>
      <c r="AI837" s="284"/>
      <c r="AJ837" s="284"/>
    </row>
    <row r="838" spans="2:37" x14ac:dyDescent="0.25">
      <c r="F838" s="250" t="s">
        <v>591</v>
      </c>
      <c r="G838" s="250"/>
      <c r="H838" s="250"/>
      <c r="I838" s="250"/>
      <c r="J838" s="250"/>
      <c r="L838" s="279" t="s">
        <v>592</v>
      </c>
      <c r="M838" s="279"/>
      <c r="N838" s="279"/>
      <c r="O838" s="279"/>
      <c r="P838" s="279"/>
      <c r="Q838" s="279"/>
      <c r="R838" s="279"/>
      <c r="S838" s="279"/>
      <c r="T838" s="279"/>
    </row>
    <row r="839" spans="2:37" x14ac:dyDescent="0.25">
      <c r="F839" s="280" t="s">
        <v>1195</v>
      </c>
      <c r="G839" s="280"/>
      <c r="H839" s="280"/>
      <c r="I839" s="280"/>
      <c r="J839" s="280"/>
      <c r="K839" s="280"/>
      <c r="L839" s="280"/>
      <c r="M839" s="280"/>
      <c r="N839" s="280"/>
      <c r="O839" s="280"/>
      <c r="P839" s="280"/>
      <c r="Q839" s="280"/>
      <c r="R839" s="280"/>
      <c r="S839" s="280"/>
      <c r="V839" s="134">
        <v>111</v>
      </c>
      <c r="X839" s="281" t="s">
        <v>312</v>
      </c>
      <c r="Y839" s="281"/>
      <c r="Z839" s="281"/>
      <c r="AA839" s="281"/>
      <c r="AF839" s="282" t="s">
        <v>1196</v>
      </c>
      <c r="AG839" s="282"/>
      <c r="AH839" s="282"/>
      <c r="AI839" s="282"/>
      <c r="AJ839" s="282"/>
    </row>
    <row r="840" spans="2:37" ht="11.25" customHeight="1" x14ac:dyDescent="0.25">
      <c r="F840" s="280"/>
      <c r="G840" s="280"/>
      <c r="H840" s="280"/>
      <c r="I840" s="280"/>
      <c r="J840" s="280"/>
      <c r="K840" s="280"/>
      <c r="L840" s="280"/>
      <c r="M840" s="280"/>
      <c r="N840" s="280"/>
      <c r="O840" s="280"/>
      <c r="P840" s="280"/>
      <c r="Q840" s="280"/>
      <c r="R840" s="280"/>
      <c r="S840" s="280"/>
    </row>
    <row r="841" spans="2:37" ht="12" customHeight="1" x14ac:dyDescent="0.25">
      <c r="F841" s="280"/>
      <c r="G841" s="280"/>
      <c r="H841" s="280"/>
      <c r="I841" s="280"/>
      <c r="J841" s="280"/>
      <c r="K841" s="280"/>
      <c r="L841" s="280"/>
      <c r="M841" s="280"/>
      <c r="N841" s="280"/>
      <c r="O841" s="280"/>
      <c r="P841" s="280"/>
      <c r="Q841" s="280"/>
      <c r="R841" s="280"/>
      <c r="S841" s="280"/>
    </row>
    <row r="842" spans="2:37" ht="12" customHeight="1" x14ac:dyDescent="0.25">
      <c r="F842" s="280"/>
      <c r="G842" s="280"/>
      <c r="H842" s="280"/>
      <c r="I842" s="280"/>
      <c r="J842" s="280"/>
      <c r="K842" s="280"/>
      <c r="L842" s="280"/>
      <c r="M842" s="280"/>
      <c r="N842" s="280"/>
      <c r="O842" s="280"/>
      <c r="P842" s="280"/>
      <c r="Q842" s="280"/>
      <c r="R842" s="280"/>
      <c r="S842" s="280"/>
    </row>
    <row r="843" spans="2:37" x14ac:dyDescent="0.25">
      <c r="F843" s="250" t="s">
        <v>591</v>
      </c>
      <c r="G843" s="250"/>
      <c r="H843" s="250"/>
      <c r="I843" s="250"/>
      <c r="J843" s="250"/>
      <c r="L843" s="279" t="s">
        <v>592</v>
      </c>
      <c r="M843" s="279"/>
      <c r="N843" s="279"/>
      <c r="O843" s="279"/>
      <c r="P843" s="279"/>
      <c r="Q843" s="279"/>
      <c r="R843" s="279"/>
      <c r="S843" s="279"/>
      <c r="T843" s="279"/>
    </row>
    <row r="844" spans="2:37" x14ac:dyDescent="0.25">
      <c r="F844" s="280" t="s">
        <v>1197</v>
      </c>
      <c r="G844" s="280"/>
      <c r="H844" s="280"/>
      <c r="I844" s="280"/>
      <c r="J844" s="280"/>
      <c r="K844" s="280"/>
      <c r="L844" s="280"/>
      <c r="M844" s="280"/>
      <c r="N844" s="280"/>
      <c r="O844" s="280"/>
      <c r="P844" s="280"/>
      <c r="Q844" s="280"/>
      <c r="R844" s="280"/>
      <c r="S844" s="280"/>
      <c r="V844" s="134">
        <v>111</v>
      </c>
      <c r="X844" s="281" t="s">
        <v>312</v>
      </c>
      <c r="Y844" s="281"/>
      <c r="Z844" s="281"/>
      <c r="AA844" s="281"/>
      <c r="AF844" s="282" t="s">
        <v>1198</v>
      </c>
      <c r="AG844" s="282"/>
      <c r="AH844" s="282"/>
      <c r="AI844" s="282"/>
      <c r="AJ844" s="282"/>
    </row>
    <row r="845" spans="2:37" ht="11.25" customHeight="1" x14ac:dyDescent="0.25">
      <c r="F845" s="280"/>
      <c r="G845" s="280"/>
      <c r="H845" s="280"/>
      <c r="I845" s="280"/>
      <c r="J845" s="280"/>
      <c r="K845" s="280"/>
      <c r="L845" s="280"/>
      <c r="M845" s="280"/>
      <c r="N845" s="280"/>
      <c r="O845" s="280"/>
      <c r="P845" s="280"/>
      <c r="Q845" s="280"/>
      <c r="R845" s="280"/>
      <c r="S845" s="280"/>
    </row>
    <row r="846" spans="2:37" ht="12" customHeight="1" x14ac:dyDescent="0.25">
      <c r="F846" s="280"/>
      <c r="G846" s="280"/>
      <c r="H846" s="280"/>
      <c r="I846" s="280"/>
      <c r="J846" s="280"/>
      <c r="K846" s="280"/>
      <c r="L846" s="280"/>
      <c r="M846" s="280"/>
      <c r="N846" s="280"/>
      <c r="O846" s="280"/>
      <c r="P846" s="280"/>
      <c r="Q846" s="280"/>
      <c r="R846" s="280"/>
      <c r="S846" s="280"/>
    </row>
    <row r="847" spans="2:37" ht="12" customHeight="1" x14ac:dyDescent="0.25">
      <c r="F847" s="280"/>
      <c r="G847" s="280"/>
      <c r="H847" s="280"/>
      <c r="I847" s="280"/>
      <c r="J847" s="280"/>
      <c r="K847" s="280"/>
      <c r="L847" s="280"/>
      <c r="M847" s="280"/>
      <c r="N847" s="280"/>
      <c r="O847" s="280"/>
      <c r="P847" s="280"/>
      <c r="Q847" s="280"/>
      <c r="R847" s="280"/>
      <c r="S847" s="280"/>
    </row>
    <row r="848" spans="2:37" x14ac:dyDescent="0.25">
      <c r="F848" s="250" t="s">
        <v>591</v>
      </c>
      <c r="G848" s="250"/>
      <c r="H848" s="250"/>
      <c r="I848" s="250"/>
      <c r="J848" s="250"/>
      <c r="L848" s="279" t="s">
        <v>592</v>
      </c>
      <c r="M848" s="279"/>
      <c r="N848" s="279"/>
      <c r="O848" s="279"/>
      <c r="P848" s="279"/>
      <c r="Q848" s="279"/>
      <c r="R848" s="279"/>
      <c r="S848" s="279"/>
      <c r="T848" s="279"/>
    </row>
    <row r="849" spans="6:36" x14ac:dyDescent="0.25">
      <c r="F849" s="280" t="s">
        <v>1199</v>
      </c>
      <c r="G849" s="280"/>
      <c r="H849" s="280"/>
      <c r="I849" s="280"/>
      <c r="J849" s="280"/>
      <c r="K849" s="280"/>
      <c r="L849" s="280"/>
      <c r="M849" s="280"/>
      <c r="N849" s="280"/>
      <c r="O849" s="280"/>
      <c r="P849" s="280"/>
      <c r="Q849" s="280"/>
      <c r="R849" s="280"/>
      <c r="S849" s="280"/>
      <c r="V849" s="134">
        <v>111</v>
      </c>
      <c r="X849" s="281" t="s">
        <v>312</v>
      </c>
      <c r="Y849" s="281"/>
      <c r="Z849" s="281"/>
      <c r="AA849" s="281"/>
      <c r="AF849" s="282" t="s">
        <v>1200</v>
      </c>
      <c r="AG849" s="282"/>
      <c r="AH849" s="282"/>
      <c r="AI849" s="282"/>
      <c r="AJ849" s="282"/>
    </row>
    <row r="850" spans="6:36" ht="11.25" customHeight="1" x14ac:dyDescent="0.25">
      <c r="F850" s="280"/>
      <c r="G850" s="280"/>
      <c r="H850" s="280"/>
      <c r="I850" s="280"/>
      <c r="J850" s="280"/>
      <c r="K850" s="280"/>
      <c r="L850" s="280"/>
      <c r="M850" s="280"/>
      <c r="N850" s="280"/>
      <c r="O850" s="280"/>
      <c r="P850" s="280"/>
      <c r="Q850" s="280"/>
      <c r="R850" s="280"/>
      <c r="S850" s="280"/>
    </row>
    <row r="851" spans="6:36" ht="12" customHeight="1" x14ac:dyDescent="0.25">
      <c r="F851" s="280"/>
      <c r="G851" s="280"/>
      <c r="H851" s="280"/>
      <c r="I851" s="280"/>
      <c r="J851" s="280"/>
      <c r="K851" s="280"/>
      <c r="L851" s="280"/>
      <c r="M851" s="280"/>
      <c r="N851" s="280"/>
      <c r="O851" s="280"/>
      <c r="P851" s="280"/>
      <c r="Q851" s="280"/>
      <c r="R851" s="280"/>
      <c r="S851" s="280"/>
    </row>
    <row r="852" spans="6:36" x14ac:dyDescent="0.25">
      <c r="F852" s="250" t="s">
        <v>591</v>
      </c>
      <c r="G852" s="250"/>
      <c r="H852" s="250"/>
      <c r="I852" s="250"/>
      <c r="J852" s="250"/>
      <c r="L852" s="279" t="s">
        <v>592</v>
      </c>
      <c r="M852" s="279"/>
      <c r="N852" s="279"/>
      <c r="O852" s="279"/>
      <c r="P852" s="279"/>
      <c r="Q852" s="279"/>
      <c r="R852" s="279"/>
      <c r="S852" s="279"/>
      <c r="T852" s="279"/>
    </row>
    <row r="853" spans="6:36" x14ac:dyDescent="0.25">
      <c r="F853" s="280" t="s">
        <v>1201</v>
      </c>
      <c r="G853" s="280"/>
      <c r="H853" s="280"/>
      <c r="I853" s="280"/>
      <c r="J853" s="280"/>
      <c r="K853" s="280"/>
      <c r="L853" s="280"/>
      <c r="M853" s="280"/>
      <c r="N853" s="280"/>
      <c r="O853" s="280"/>
      <c r="P853" s="280"/>
      <c r="Q853" s="280"/>
      <c r="R853" s="280"/>
      <c r="S853" s="280"/>
      <c r="V853" s="134">
        <v>111</v>
      </c>
      <c r="X853" s="281" t="s">
        <v>312</v>
      </c>
      <c r="Y853" s="281"/>
      <c r="Z853" s="281"/>
      <c r="AA853" s="281"/>
      <c r="AF853" s="282" t="s">
        <v>833</v>
      </c>
      <c r="AG853" s="282"/>
      <c r="AH853" s="282"/>
      <c r="AI853" s="282"/>
      <c r="AJ853" s="282"/>
    </row>
    <row r="854" spans="6:36" ht="11.25" customHeight="1" x14ac:dyDescent="0.25">
      <c r="F854" s="280"/>
      <c r="G854" s="280"/>
      <c r="H854" s="280"/>
      <c r="I854" s="280"/>
      <c r="J854" s="280"/>
      <c r="K854" s="280"/>
      <c r="L854" s="280"/>
      <c r="M854" s="280"/>
      <c r="N854" s="280"/>
      <c r="O854" s="280"/>
      <c r="P854" s="280"/>
      <c r="Q854" s="280"/>
      <c r="R854" s="280"/>
      <c r="S854" s="280"/>
    </row>
    <row r="855" spans="6:36" ht="12" customHeight="1" x14ac:dyDescent="0.25">
      <c r="F855" s="280"/>
      <c r="G855" s="280"/>
      <c r="H855" s="280"/>
      <c r="I855" s="280"/>
      <c r="J855" s="280"/>
      <c r="K855" s="280"/>
      <c r="L855" s="280"/>
      <c r="M855" s="280"/>
      <c r="N855" s="280"/>
      <c r="O855" s="280"/>
      <c r="P855" s="280"/>
      <c r="Q855" s="280"/>
      <c r="R855" s="280"/>
      <c r="S855" s="280"/>
    </row>
    <row r="856" spans="6:36" x14ac:dyDescent="0.25">
      <c r="F856" s="250" t="s">
        <v>591</v>
      </c>
      <c r="G856" s="250"/>
      <c r="H856" s="250"/>
      <c r="I856" s="250"/>
      <c r="J856" s="250"/>
      <c r="L856" s="279" t="s">
        <v>592</v>
      </c>
      <c r="M856" s="279"/>
      <c r="N856" s="279"/>
      <c r="O856" s="279"/>
      <c r="P856" s="279"/>
      <c r="Q856" s="279"/>
      <c r="R856" s="279"/>
      <c r="S856" s="279"/>
      <c r="T856" s="279"/>
    </row>
    <row r="857" spans="6:36" x14ac:dyDescent="0.25">
      <c r="F857" s="280" t="s">
        <v>1202</v>
      </c>
      <c r="G857" s="280"/>
      <c r="H857" s="280"/>
      <c r="I857" s="280"/>
      <c r="J857" s="280"/>
      <c r="K857" s="280"/>
      <c r="L857" s="280"/>
      <c r="M857" s="280"/>
      <c r="N857" s="280"/>
      <c r="O857" s="280"/>
      <c r="P857" s="280"/>
      <c r="Q857" s="280"/>
      <c r="R857" s="280"/>
      <c r="S857" s="280"/>
      <c r="V857" s="134">
        <v>111</v>
      </c>
      <c r="X857" s="281" t="s">
        <v>312</v>
      </c>
      <c r="Y857" s="281"/>
      <c r="Z857" s="281"/>
      <c r="AA857" s="281"/>
      <c r="AF857" s="282" t="s">
        <v>1203</v>
      </c>
      <c r="AG857" s="282"/>
      <c r="AH857" s="282"/>
      <c r="AI857" s="282"/>
      <c r="AJ857" s="282"/>
    </row>
    <row r="858" spans="6:36" ht="11.25" customHeight="1" x14ac:dyDescent="0.25">
      <c r="F858" s="280"/>
      <c r="G858" s="280"/>
      <c r="H858" s="280"/>
      <c r="I858" s="280"/>
      <c r="J858" s="280"/>
      <c r="K858" s="280"/>
      <c r="L858" s="280"/>
      <c r="M858" s="280"/>
      <c r="N858" s="280"/>
      <c r="O858" s="280"/>
      <c r="P858" s="280"/>
      <c r="Q858" s="280"/>
      <c r="R858" s="280"/>
      <c r="S858" s="280"/>
    </row>
    <row r="859" spans="6:36" ht="12" customHeight="1" x14ac:dyDescent="0.25">
      <c r="F859" s="280"/>
      <c r="G859" s="280"/>
      <c r="H859" s="280"/>
      <c r="I859" s="280"/>
      <c r="J859" s="280"/>
      <c r="K859" s="280"/>
      <c r="L859" s="280"/>
      <c r="M859" s="280"/>
      <c r="N859" s="280"/>
      <c r="O859" s="280"/>
      <c r="P859" s="280"/>
      <c r="Q859" s="280"/>
      <c r="R859" s="280"/>
      <c r="S859" s="280"/>
    </row>
    <row r="860" spans="6:36" x14ac:dyDescent="0.25">
      <c r="F860" s="250" t="s">
        <v>591</v>
      </c>
      <c r="G860" s="250"/>
      <c r="H860" s="250"/>
      <c r="I860" s="250"/>
      <c r="J860" s="250"/>
      <c r="L860" s="279" t="s">
        <v>592</v>
      </c>
      <c r="M860" s="279"/>
      <c r="N860" s="279"/>
      <c r="O860" s="279"/>
      <c r="P860" s="279"/>
      <c r="Q860" s="279"/>
      <c r="R860" s="279"/>
      <c r="S860" s="279"/>
      <c r="T860" s="279"/>
    </row>
    <row r="861" spans="6:36" x14ac:dyDescent="0.25">
      <c r="F861" s="280" t="s">
        <v>1204</v>
      </c>
      <c r="G861" s="280"/>
      <c r="H861" s="280"/>
      <c r="I861" s="280"/>
      <c r="J861" s="280"/>
      <c r="K861" s="280"/>
      <c r="L861" s="280"/>
      <c r="M861" s="280"/>
      <c r="N861" s="280"/>
      <c r="O861" s="280"/>
      <c r="P861" s="280"/>
      <c r="Q861" s="280"/>
      <c r="R861" s="280"/>
      <c r="S861" s="280"/>
      <c r="V861" s="134">
        <v>111</v>
      </c>
      <c r="X861" s="281" t="s">
        <v>312</v>
      </c>
      <c r="Y861" s="281"/>
      <c r="Z861" s="281"/>
      <c r="AA861" s="281"/>
      <c r="AF861" s="282" t="s">
        <v>1205</v>
      </c>
      <c r="AG861" s="282"/>
      <c r="AH861" s="282"/>
      <c r="AI861" s="282"/>
      <c r="AJ861" s="282"/>
    </row>
    <row r="862" spans="6:36" ht="11.25" customHeight="1" x14ac:dyDescent="0.25">
      <c r="F862" s="280"/>
      <c r="G862" s="280"/>
      <c r="H862" s="280"/>
      <c r="I862" s="280"/>
      <c r="J862" s="280"/>
      <c r="K862" s="280"/>
      <c r="L862" s="280"/>
      <c r="M862" s="280"/>
      <c r="N862" s="280"/>
      <c r="O862" s="280"/>
      <c r="P862" s="280"/>
      <c r="Q862" s="280"/>
      <c r="R862" s="280"/>
      <c r="S862" s="280"/>
    </row>
    <row r="863" spans="6:36" ht="12" customHeight="1" x14ac:dyDescent="0.25">
      <c r="F863" s="280"/>
      <c r="G863" s="280"/>
      <c r="H863" s="280"/>
      <c r="I863" s="280"/>
      <c r="J863" s="280"/>
      <c r="K863" s="280"/>
      <c r="L863" s="280"/>
      <c r="M863" s="280"/>
      <c r="N863" s="280"/>
      <c r="O863" s="280"/>
      <c r="P863" s="280"/>
      <c r="Q863" s="280"/>
      <c r="R863" s="280"/>
      <c r="S863" s="280"/>
    </row>
    <row r="864" spans="6:36" x14ac:dyDescent="0.25">
      <c r="F864" s="250" t="s">
        <v>591</v>
      </c>
      <c r="G864" s="250"/>
      <c r="H864" s="250"/>
      <c r="I864" s="250"/>
      <c r="J864" s="250"/>
      <c r="L864" s="279" t="s">
        <v>592</v>
      </c>
      <c r="M864" s="279"/>
      <c r="N864" s="279"/>
      <c r="O864" s="279"/>
      <c r="P864" s="279"/>
      <c r="Q864" s="279"/>
      <c r="R864" s="279"/>
      <c r="S864" s="279"/>
      <c r="T864" s="279"/>
    </row>
    <row r="865" spans="2:37" x14ac:dyDescent="0.25">
      <c r="F865" s="280" t="s">
        <v>1206</v>
      </c>
      <c r="G865" s="280"/>
      <c r="H865" s="280"/>
      <c r="I865" s="280"/>
      <c r="J865" s="280"/>
      <c r="K865" s="280"/>
      <c r="L865" s="280"/>
      <c r="M865" s="280"/>
      <c r="N865" s="280"/>
      <c r="O865" s="280"/>
      <c r="P865" s="280"/>
      <c r="Q865" s="280"/>
      <c r="R865" s="280"/>
      <c r="S865" s="280"/>
      <c r="V865" s="134">
        <v>111</v>
      </c>
      <c r="X865" s="281" t="s">
        <v>312</v>
      </c>
      <c r="Y865" s="281"/>
      <c r="Z865" s="281"/>
      <c r="AA865" s="281"/>
      <c r="AF865" s="282" t="s">
        <v>1207</v>
      </c>
      <c r="AG865" s="282"/>
      <c r="AH865" s="282"/>
      <c r="AI865" s="282"/>
      <c r="AJ865" s="282"/>
    </row>
    <row r="866" spans="2:37" ht="11.25" customHeight="1" x14ac:dyDescent="0.25">
      <c r="F866" s="280"/>
      <c r="G866" s="280"/>
      <c r="H866" s="280"/>
      <c r="I866" s="280"/>
      <c r="J866" s="280"/>
      <c r="K866" s="280"/>
      <c r="L866" s="280"/>
      <c r="M866" s="280"/>
      <c r="N866" s="280"/>
      <c r="O866" s="280"/>
      <c r="P866" s="280"/>
      <c r="Q866" s="280"/>
      <c r="R866" s="280"/>
      <c r="S866" s="280"/>
    </row>
    <row r="867" spans="2:37" ht="12" customHeight="1" x14ac:dyDescent="0.25">
      <c r="F867" s="280"/>
      <c r="G867" s="280"/>
      <c r="H867" s="280"/>
      <c r="I867" s="280"/>
      <c r="J867" s="280"/>
      <c r="K867" s="280"/>
      <c r="L867" s="280"/>
      <c r="M867" s="280"/>
      <c r="N867" s="280"/>
      <c r="O867" s="280"/>
      <c r="P867" s="280"/>
      <c r="Q867" s="280"/>
      <c r="R867" s="280"/>
      <c r="S867" s="280"/>
    </row>
    <row r="868" spans="2:37" ht="12" customHeight="1" x14ac:dyDescent="0.25">
      <c r="F868" s="280"/>
      <c r="G868" s="280"/>
      <c r="H868" s="280"/>
      <c r="I868" s="280"/>
      <c r="J868" s="280"/>
      <c r="K868" s="280"/>
      <c r="L868" s="280"/>
      <c r="M868" s="280"/>
      <c r="N868" s="280"/>
      <c r="O868" s="280"/>
      <c r="P868" s="280"/>
      <c r="Q868" s="280"/>
      <c r="R868" s="280"/>
      <c r="S868" s="280"/>
    </row>
    <row r="869" spans="2:37" x14ac:dyDescent="0.25">
      <c r="F869" s="250" t="s">
        <v>591</v>
      </c>
      <c r="G869" s="250"/>
      <c r="H869" s="250"/>
      <c r="I869" s="250"/>
      <c r="J869" s="250"/>
      <c r="L869" s="279" t="s">
        <v>592</v>
      </c>
      <c r="M869" s="279"/>
      <c r="N869" s="279"/>
      <c r="O869" s="279"/>
      <c r="P869" s="279"/>
      <c r="Q869" s="279"/>
      <c r="R869" s="279"/>
      <c r="S869" s="279"/>
      <c r="T869" s="279"/>
    </row>
    <row r="870" spans="2:37" x14ac:dyDescent="0.25">
      <c r="F870" s="280" t="s">
        <v>1208</v>
      </c>
      <c r="G870" s="280"/>
      <c r="H870" s="280"/>
      <c r="I870" s="280"/>
      <c r="J870" s="280"/>
      <c r="K870" s="280"/>
      <c r="L870" s="280"/>
      <c r="M870" s="280"/>
      <c r="N870" s="280"/>
      <c r="O870" s="280"/>
      <c r="P870" s="280"/>
      <c r="Q870" s="280"/>
      <c r="R870" s="280"/>
      <c r="S870" s="280"/>
      <c r="V870" s="134">
        <v>111</v>
      </c>
      <c r="X870" s="281" t="s">
        <v>312</v>
      </c>
      <c r="Y870" s="281"/>
      <c r="Z870" s="281"/>
      <c r="AA870" s="281"/>
      <c r="AF870" s="282" t="s">
        <v>1209</v>
      </c>
      <c r="AG870" s="282"/>
      <c r="AH870" s="282"/>
      <c r="AI870" s="282"/>
      <c r="AJ870" s="282"/>
    </row>
    <row r="871" spans="2:37" ht="11.25" customHeight="1" x14ac:dyDescent="0.25">
      <c r="F871" s="280"/>
      <c r="G871" s="280"/>
      <c r="H871" s="280"/>
      <c r="I871" s="280"/>
      <c r="J871" s="280"/>
      <c r="K871" s="280"/>
      <c r="L871" s="280"/>
      <c r="M871" s="280"/>
      <c r="N871" s="280"/>
      <c r="O871" s="280"/>
      <c r="P871" s="280"/>
      <c r="Q871" s="280"/>
      <c r="R871" s="280"/>
      <c r="S871" s="280"/>
    </row>
    <row r="872" spans="2:37" ht="12" customHeight="1" x14ac:dyDescent="0.25">
      <c r="F872" s="280"/>
      <c r="G872" s="280"/>
      <c r="H872" s="280"/>
      <c r="I872" s="280"/>
      <c r="J872" s="280"/>
      <c r="K872" s="280"/>
      <c r="L872" s="280"/>
      <c r="M872" s="280"/>
      <c r="N872" s="280"/>
      <c r="O872" s="280"/>
      <c r="P872" s="280"/>
      <c r="Q872" s="280"/>
      <c r="R872" s="280"/>
      <c r="S872" s="280"/>
    </row>
    <row r="873" spans="2:37" ht="12" customHeight="1" x14ac:dyDescent="0.25">
      <c r="F873" s="280"/>
      <c r="G873" s="280"/>
      <c r="H873" s="280"/>
      <c r="I873" s="280"/>
      <c r="J873" s="280"/>
      <c r="K873" s="280"/>
      <c r="L873" s="280"/>
      <c r="M873" s="280"/>
      <c r="N873" s="280"/>
      <c r="O873" s="280"/>
      <c r="P873" s="280"/>
      <c r="Q873" s="280"/>
      <c r="R873" s="280"/>
      <c r="S873" s="280"/>
    </row>
    <row r="874" spans="2:37" x14ac:dyDescent="0.25">
      <c r="F874" s="250" t="s">
        <v>591</v>
      </c>
      <c r="G874" s="250"/>
      <c r="H874" s="250"/>
      <c r="I874" s="250"/>
      <c r="J874" s="250"/>
      <c r="L874" s="279" t="s">
        <v>592</v>
      </c>
      <c r="M874" s="279"/>
      <c r="N874" s="279"/>
      <c r="O874" s="279"/>
      <c r="P874" s="279"/>
      <c r="Q874" s="279"/>
      <c r="R874" s="279"/>
      <c r="S874" s="279"/>
      <c r="T874" s="279"/>
    </row>
    <row r="875" spans="2:37" ht="14.25" customHeight="1" x14ac:dyDescent="0.25">
      <c r="B875" s="286" t="s">
        <v>566</v>
      </c>
      <c r="C875" s="286"/>
      <c r="D875" s="286"/>
      <c r="J875" s="287" t="s">
        <v>613</v>
      </c>
      <c r="K875" s="287"/>
      <c r="L875" s="287"/>
      <c r="M875" s="287"/>
      <c r="N875" s="287"/>
      <c r="O875" s="287"/>
      <c r="P875" s="287"/>
      <c r="Q875" s="287"/>
      <c r="R875" s="287"/>
      <c r="S875" s="287"/>
      <c r="T875" s="287"/>
      <c r="U875" s="287"/>
      <c r="V875" s="287"/>
      <c r="W875" s="287"/>
      <c r="X875" s="287"/>
      <c r="Y875" s="287"/>
      <c r="Z875" s="287"/>
      <c r="AA875" s="287"/>
      <c r="AB875" s="287"/>
      <c r="AC875" s="287"/>
      <c r="AD875" s="287"/>
      <c r="AE875" s="287"/>
      <c r="AF875" s="287"/>
      <c r="AG875" s="287"/>
      <c r="AH875" s="287"/>
      <c r="AI875" s="287"/>
      <c r="AJ875" s="287"/>
      <c r="AK875" s="287"/>
    </row>
    <row r="876" spans="2:37" ht="6" customHeight="1" x14ac:dyDescent="0.25"/>
    <row r="877" spans="2:37" x14ac:dyDescent="0.25">
      <c r="C877" s="277" t="s">
        <v>614</v>
      </c>
      <c r="D877" s="277"/>
      <c r="E877" s="277"/>
      <c r="F877" s="277"/>
      <c r="G877" s="277"/>
      <c r="H877" s="277"/>
      <c r="J877" s="283" t="s">
        <v>593</v>
      </c>
      <c r="K877" s="283"/>
      <c r="L877" s="283"/>
      <c r="M877" s="283"/>
      <c r="N877" s="283"/>
      <c r="O877" s="283"/>
      <c r="P877" s="283"/>
      <c r="Q877" s="283"/>
      <c r="R877" s="283"/>
      <c r="S877" s="283"/>
      <c r="T877" s="283"/>
      <c r="U877" s="283"/>
      <c r="V877" s="283"/>
      <c r="W877" s="283"/>
      <c r="X877" s="283"/>
      <c r="Y877" s="283"/>
      <c r="Z877" s="283"/>
      <c r="AA877" s="283"/>
      <c r="AB877" s="283"/>
      <c r="AC877" s="283"/>
      <c r="AD877" s="283"/>
      <c r="AE877" s="283"/>
      <c r="AF877" s="283"/>
      <c r="AG877" s="283"/>
      <c r="AH877" s="283"/>
      <c r="AI877" s="283"/>
      <c r="AJ877" s="283"/>
      <c r="AK877" s="283"/>
    </row>
    <row r="878" spans="2:37" ht="6.75" customHeight="1" x14ac:dyDescent="0.25">
      <c r="B878" s="284" t="s">
        <v>625</v>
      </c>
      <c r="C878" s="284"/>
      <c r="D878" s="284"/>
      <c r="E878" s="284"/>
      <c r="AD878" s="284" t="s">
        <v>616</v>
      </c>
      <c r="AE878" s="284"/>
      <c r="AF878" s="284"/>
      <c r="AG878" s="284"/>
      <c r="AH878" s="284"/>
      <c r="AI878" s="284"/>
      <c r="AJ878" s="284"/>
    </row>
    <row r="879" spans="2:37" ht="6" customHeight="1" x14ac:dyDescent="0.25">
      <c r="B879" s="284"/>
      <c r="C879" s="284"/>
      <c r="D879" s="284"/>
      <c r="E879" s="284"/>
      <c r="H879" s="285" t="s">
        <v>617</v>
      </c>
      <c r="I879" s="285"/>
      <c r="J879" s="285"/>
      <c r="K879" s="285"/>
      <c r="L879" s="285"/>
      <c r="M879" s="285"/>
      <c r="N879" s="285"/>
      <c r="O879" s="285"/>
      <c r="P879" s="285"/>
      <c r="Q879" s="285"/>
      <c r="R879" s="285"/>
      <c r="U879" s="285" t="s">
        <v>618</v>
      </c>
      <c r="V879" s="285"/>
      <c r="W879" s="285"/>
      <c r="X879" s="285"/>
      <c r="Y879" s="285"/>
      <c r="Z879" s="285"/>
      <c r="AD879" s="284"/>
      <c r="AE879" s="284"/>
      <c r="AF879" s="284"/>
      <c r="AG879" s="284"/>
      <c r="AH879" s="284"/>
      <c r="AI879" s="284"/>
      <c r="AJ879" s="284"/>
    </row>
    <row r="880" spans="2:37" ht="7.5" customHeight="1" x14ac:dyDescent="0.25">
      <c r="B880" s="284"/>
      <c r="C880" s="284"/>
      <c r="D880" s="284"/>
      <c r="E880" s="284"/>
      <c r="H880" s="285"/>
      <c r="I880" s="285"/>
      <c r="J880" s="285"/>
      <c r="K880" s="285"/>
      <c r="L880" s="285"/>
      <c r="M880" s="285"/>
      <c r="N880" s="285"/>
      <c r="O880" s="285"/>
      <c r="P880" s="285"/>
      <c r="Q880" s="285"/>
      <c r="R880" s="285"/>
      <c r="U880" s="285"/>
      <c r="V880" s="285"/>
      <c r="W880" s="285"/>
      <c r="X880" s="285"/>
      <c r="Y880" s="285"/>
      <c r="Z880" s="285"/>
      <c r="AD880" s="284"/>
      <c r="AE880" s="284"/>
      <c r="AF880" s="284"/>
      <c r="AG880" s="284"/>
      <c r="AH880" s="284"/>
      <c r="AI880" s="284"/>
      <c r="AJ880" s="284"/>
    </row>
    <row r="881" spans="2:36" ht="6.75" customHeight="1" x14ac:dyDescent="0.25">
      <c r="B881" s="284"/>
      <c r="C881" s="284"/>
      <c r="D881" s="284"/>
      <c r="E881" s="284"/>
      <c r="AD881" s="284"/>
      <c r="AE881" s="284"/>
      <c r="AF881" s="284"/>
      <c r="AG881" s="284"/>
      <c r="AH881" s="284"/>
      <c r="AI881" s="284"/>
      <c r="AJ881" s="284"/>
    </row>
    <row r="882" spans="2:36" x14ac:dyDescent="0.25">
      <c r="F882" s="280" t="s">
        <v>1210</v>
      </c>
      <c r="G882" s="280"/>
      <c r="H882" s="280"/>
      <c r="I882" s="280"/>
      <c r="J882" s="280"/>
      <c r="K882" s="280"/>
      <c r="L882" s="280"/>
      <c r="M882" s="280"/>
      <c r="N882" s="280"/>
      <c r="O882" s="280"/>
      <c r="P882" s="280"/>
      <c r="Q882" s="280"/>
      <c r="R882" s="280"/>
      <c r="S882" s="280"/>
      <c r="V882" s="134">
        <v>111</v>
      </c>
      <c r="X882" s="281" t="s">
        <v>312</v>
      </c>
      <c r="Y882" s="281"/>
      <c r="Z882" s="281"/>
      <c r="AA882" s="281"/>
      <c r="AF882" s="282" t="s">
        <v>1211</v>
      </c>
      <c r="AG882" s="282"/>
      <c r="AH882" s="282"/>
      <c r="AI882" s="282"/>
      <c r="AJ882" s="282"/>
    </row>
    <row r="883" spans="2:36" ht="11.25" customHeight="1" x14ac:dyDescent="0.25">
      <c r="F883" s="280"/>
      <c r="G883" s="280"/>
      <c r="H883" s="280"/>
      <c r="I883" s="280"/>
      <c r="J883" s="280"/>
      <c r="K883" s="280"/>
      <c r="L883" s="280"/>
      <c r="M883" s="280"/>
      <c r="N883" s="280"/>
      <c r="O883" s="280"/>
      <c r="P883" s="280"/>
      <c r="Q883" s="280"/>
      <c r="R883" s="280"/>
      <c r="S883" s="280"/>
    </row>
    <row r="884" spans="2:36" ht="12" customHeight="1" x14ac:dyDescent="0.25">
      <c r="F884" s="280"/>
      <c r="G884" s="280"/>
      <c r="H884" s="280"/>
      <c r="I884" s="280"/>
      <c r="J884" s="280"/>
      <c r="K884" s="280"/>
      <c r="L884" s="280"/>
      <c r="M884" s="280"/>
      <c r="N884" s="280"/>
      <c r="O884" s="280"/>
      <c r="P884" s="280"/>
      <c r="Q884" s="280"/>
      <c r="R884" s="280"/>
      <c r="S884" s="280"/>
    </row>
    <row r="885" spans="2:36" ht="12" customHeight="1" x14ac:dyDescent="0.25">
      <c r="F885" s="280"/>
      <c r="G885" s="280"/>
      <c r="H885" s="280"/>
      <c r="I885" s="280"/>
      <c r="J885" s="280"/>
      <c r="K885" s="280"/>
      <c r="L885" s="280"/>
      <c r="M885" s="280"/>
      <c r="N885" s="280"/>
      <c r="O885" s="280"/>
      <c r="P885" s="280"/>
      <c r="Q885" s="280"/>
      <c r="R885" s="280"/>
      <c r="S885" s="280"/>
    </row>
    <row r="886" spans="2:36" x14ac:dyDescent="0.25">
      <c r="F886" s="250" t="s">
        <v>591</v>
      </c>
      <c r="G886" s="250"/>
      <c r="H886" s="250"/>
      <c r="I886" s="250"/>
      <c r="J886" s="250"/>
      <c r="L886" s="279" t="s">
        <v>592</v>
      </c>
      <c r="M886" s="279"/>
      <c r="N886" s="279"/>
      <c r="O886" s="279"/>
      <c r="P886" s="279"/>
      <c r="Q886" s="279"/>
      <c r="R886" s="279"/>
      <c r="S886" s="279"/>
      <c r="T886" s="279"/>
    </row>
    <row r="887" spans="2:36" x14ac:dyDescent="0.25">
      <c r="F887" s="280" t="s">
        <v>1212</v>
      </c>
      <c r="G887" s="280"/>
      <c r="H887" s="280"/>
      <c r="I887" s="280"/>
      <c r="J887" s="280"/>
      <c r="K887" s="280"/>
      <c r="L887" s="280"/>
      <c r="M887" s="280"/>
      <c r="N887" s="280"/>
      <c r="O887" s="280"/>
      <c r="P887" s="280"/>
      <c r="Q887" s="280"/>
      <c r="R887" s="280"/>
      <c r="S887" s="280"/>
      <c r="V887" s="134">
        <v>111</v>
      </c>
      <c r="X887" s="281" t="s">
        <v>312</v>
      </c>
      <c r="Y887" s="281"/>
      <c r="Z887" s="281"/>
      <c r="AA887" s="281"/>
      <c r="AF887" s="282" t="s">
        <v>1213</v>
      </c>
      <c r="AG887" s="282"/>
      <c r="AH887" s="282"/>
      <c r="AI887" s="282"/>
      <c r="AJ887" s="282"/>
    </row>
    <row r="888" spans="2:36" ht="11.25" customHeight="1" x14ac:dyDescent="0.25">
      <c r="F888" s="280"/>
      <c r="G888" s="280"/>
      <c r="H888" s="280"/>
      <c r="I888" s="280"/>
      <c r="J888" s="280"/>
      <c r="K888" s="280"/>
      <c r="L888" s="280"/>
      <c r="M888" s="280"/>
      <c r="N888" s="280"/>
      <c r="O888" s="280"/>
      <c r="P888" s="280"/>
      <c r="Q888" s="280"/>
      <c r="R888" s="280"/>
      <c r="S888" s="280"/>
    </row>
    <row r="889" spans="2:36" ht="12" customHeight="1" x14ac:dyDescent="0.25">
      <c r="F889" s="280"/>
      <c r="G889" s="280"/>
      <c r="H889" s="280"/>
      <c r="I889" s="280"/>
      <c r="J889" s="280"/>
      <c r="K889" s="280"/>
      <c r="L889" s="280"/>
      <c r="M889" s="280"/>
      <c r="N889" s="280"/>
      <c r="O889" s="280"/>
      <c r="P889" s="280"/>
      <c r="Q889" s="280"/>
      <c r="R889" s="280"/>
      <c r="S889" s="280"/>
    </row>
    <row r="890" spans="2:36" ht="12" customHeight="1" x14ac:dyDescent="0.25">
      <c r="F890" s="280"/>
      <c r="G890" s="280"/>
      <c r="H890" s="280"/>
      <c r="I890" s="280"/>
      <c r="J890" s="280"/>
      <c r="K890" s="280"/>
      <c r="L890" s="280"/>
      <c r="M890" s="280"/>
      <c r="N890" s="280"/>
      <c r="O890" s="280"/>
      <c r="P890" s="280"/>
      <c r="Q890" s="280"/>
      <c r="R890" s="280"/>
      <c r="S890" s="280"/>
    </row>
    <row r="891" spans="2:36" x14ac:dyDescent="0.25">
      <c r="F891" s="250" t="s">
        <v>591</v>
      </c>
      <c r="G891" s="250"/>
      <c r="H891" s="250"/>
      <c r="I891" s="250"/>
      <c r="J891" s="250"/>
      <c r="L891" s="279" t="s">
        <v>592</v>
      </c>
      <c r="M891" s="279"/>
      <c r="N891" s="279"/>
      <c r="O891" s="279"/>
      <c r="P891" s="279"/>
      <c r="Q891" s="279"/>
      <c r="R891" s="279"/>
      <c r="S891" s="279"/>
      <c r="T891" s="279"/>
    </row>
    <row r="892" spans="2:36" x14ac:dyDescent="0.25">
      <c r="F892" s="280" t="s">
        <v>1214</v>
      </c>
      <c r="G892" s="280"/>
      <c r="H892" s="280"/>
      <c r="I892" s="280"/>
      <c r="J892" s="280"/>
      <c r="K892" s="280"/>
      <c r="L892" s="280"/>
      <c r="M892" s="280"/>
      <c r="N892" s="280"/>
      <c r="O892" s="280"/>
      <c r="P892" s="280"/>
      <c r="Q892" s="280"/>
      <c r="R892" s="280"/>
      <c r="S892" s="280"/>
      <c r="V892" s="134">
        <v>111</v>
      </c>
      <c r="X892" s="281" t="s">
        <v>312</v>
      </c>
      <c r="Y892" s="281"/>
      <c r="Z892" s="281"/>
      <c r="AA892" s="281"/>
      <c r="AF892" s="282" t="s">
        <v>1215</v>
      </c>
      <c r="AG892" s="282"/>
      <c r="AH892" s="282"/>
      <c r="AI892" s="282"/>
      <c r="AJ892" s="282"/>
    </row>
    <row r="893" spans="2:36" ht="11.25" customHeight="1" x14ac:dyDescent="0.25">
      <c r="F893" s="280"/>
      <c r="G893" s="280"/>
      <c r="H893" s="280"/>
      <c r="I893" s="280"/>
      <c r="J893" s="280"/>
      <c r="K893" s="280"/>
      <c r="L893" s="280"/>
      <c r="M893" s="280"/>
      <c r="N893" s="280"/>
      <c r="O893" s="280"/>
      <c r="P893" s="280"/>
      <c r="Q893" s="280"/>
      <c r="R893" s="280"/>
      <c r="S893" s="280"/>
    </row>
    <row r="894" spans="2:36" ht="12" customHeight="1" x14ac:dyDescent="0.25">
      <c r="F894" s="280"/>
      <c r="G894" s="280"/>
      <c r="H894" s="280"/>
      <c r="I894" s="280"/>
      <c r="J894" s="280"/>
      <c r="K894" s="280"/>
      <c r="L894" s="280"/>
      <c r="M894" s="280"/>
      <c r="N894" s="280"/>
      <c r="O894" s="280"/>
      <c r="P894" s="280"/>
      <c r="Q894" s="280"/>
      <c r="R894" s="280"/>
      <c r="S894" s="280"/>
    </row>
    <row r="895" spans="2:36" ht="12" customHeight="1" x14ac:dyDescent="0.25">
      <c r="F895" s="280"/>
      <c r="G895" s="280"/>
      <c r="H895" s="280"/>
      <c r="I895" s="280"/>
      <c r="J895" s="280"/>
      <c r="K895" s="280"/>
      <c r="L895" s="280"/>
      <c r="M895" s="280"/>
      <c r="N895" s="280"/>
      <c r="O895" s="280"/>
      <c r="P895" s="280"/>
      <c r="Q895" s="280"/>
      <c r="R895" s="280"/>
      <c r="S895" s="280"/>
    </row>
    <row r="896" spans="2:36" x14ac:dyDescent="0.25">
      <c r="F896" s="250" t="s">
        <v>591</v>
      </c>
      <c r="G896" s="250"/>
      <c r="H896" s="250"/>
      <c r="I896" s="250"/>
      <c r="J896" s="250"/>
      <c r="L896" s="279" t="s">
        <v>592</v>
      </c>
      <c r="M896" s="279"/>
      <c r="N896" s="279"/>
      <c r="O896" s="279"/>
      <c r="P896" s="279"/>
      <c r="Q896" s="279"/>
      <c r="R896" s="279"/>
      <c r="S896" s="279"/>
      <c r="T896" s="279"/>
    </row>
    <row r="897" spans="6:36" x14ac:dyDescent="0.25">
      <c r="F897" s="280" t="s">
        <v>1216</v>
      </c>
      <c r="G897" s="280"/>
      <c r="H897" s="280"/>
      <c r="I897" s="280"/>
      <c r="J897" s="280"/>
      <c r="K897" s="280"/>
      <c r="L897" s="280"/>
      <c r="M897" s="280"/>
      <c r="N897" s="280"/>
      <c r="O897" s="280"/>
      <c r="P897" s="280"/>
      <c r="Q897" s="280"/>
      <c r="R897" s="280"/>
      <c r="S897" s="280"/>
      <c r="V897" s="134">
        <v>111</v>
      </c>
      <c r="X897" s="281" t="s">
        <v>312</v>
      </c>
      <c r="Y897" s="281"/>
      <c r="Z897" s="281"/>
      <c r="AA897" s="281"/>
      <c r="AF897" s="282" t="s">
        <v>1217</v>
      </c>
      <c r="AG897" s="282"/>
      <c r="AH897" s="282"/>
      <c r="AI897" s="282"/>
      <c r="AJ897" s="282"/>
    </row>
    <row r="898" spans="6:36" ht="11.25" customHeight="1" x14ac:dyDescent="0.25">
      <c r="F898" s="280"/>
      <c r="G898" s="280"/>
      <c r="H898" s="280"/>
      <c r="I898" s="280"/>
      <c r="J898" s="280"/>
      <c r="K898" s="280"/>
      <c r="L898" s="280"/>
      <c r="M898" s="280"/>
      <c r="N898" s="280"/>
      <c r="O898" s="280"/>
      <c r="P898" s="280"/>
      <c r="Q898" s="280"/>
      <c r="R898" s="280"/>
      <c r="S898" s="280"/>
    </row>
    <row r="899" spans="6:36" ht="12" customHeight="1" x14ac:dyDescent="0.25">
      <c r="F899" s="280"/>
      <c r="G899" s="280"/>
      <c r="H899" s="280"/>
      <c r="I899" s="280"/>
      <c r="J899" s="280"/>
      <c r="K899" s="280"/>
      <c r="L899" s="280"/>
      <c r="M899" s="280"/>
      <c r="N899" s="280"/>
      <c r="O899" s="280"/>
      <c r="P899" s="280"/>
      <c r="Q899" s="280"/>
      <c r="R899" s="280"/>
      <c r="S899" s="280"/>
    </row>
    <row r="900" spans="6:36" x14ac:dyDescent="0.25">
      <c r="F900" s="250" t="s">
        <v>591</v>
      </c>
      <c r="G900" s="250"/>
      <c r="H900" s="250"/>
      <c r="I900" s="250"/>
      <c r="J900" s="250"/>
      <c r="L900" s="279" t="s">
        <v>592</v>
      </c>
      <c r="M900" s="279"/>
      <c r="N900" s="279"/>
      <c r="O900" s="279"/>
      <c r="P900" s="279"/>
      <c r="Q900" s="279"/>
      <c r="R900" s="279"/>
      <c r="S900" s="279"/>
      <c r="T900" s="279"/>
    </row>
    <row r="901" spans="6:36" x14ac:dyDescent="0.25">
      <c r="F901" s="280" t="s">
        <v>1218</v>
      </c>
      <c r="G901" s="280"/>
      <c r="H901" s="280"/>
      <c r="I901" s="280"/>
      <c r="J901" s="280"/>
      <c r="K901" s="280"/>
      <c r="L901" s="280"/>
      <c r="M901" s="280"/>
      <c r="N901" s="280"/>
      <c r="O901" s="280"/>
      <c r="P901" s="280"/>
      <c r="Q901" s="280"/>
      <c r="R901" s="280"/>
      <c r="S901" s="280"/>
      <c r="V901" s="134">
        <v>111</v>
      </c>
      <c r="X901" s="281" t="s">
        <v>312</v>
      </c>
      <c r="Y901" s="281"/>
      <c r="Z901" s="281"/>
      <c r="AA901" s="281"/>
      <c r="AF901" s="282" t="s">
        <v>1219</v>
      </c>
      <c r="AG901" s="282"/>
      <c r="AH901" s="282"/>
      <c r="AI901" s="282"/>
      <c r="AJ901" s="282"/>
    </row>
    <row r="902" spans="6:36" ht="11.25" customHeight="1" x14ac:dyDescent="0.25">
      <c r="F902" s="280"/>
      <c r="G902" s="280"/>
      <c r="H902" s="280"/>
      <c r="I902" s="280"/>
      <c r="J902" s="280"/>
      <c r="K902" s="280"/>
      <c r="L902" s="280"/>
      <c r="M902" s="280"/>
      <c r="N902" s="280"/>
      <c r="O902" s="280"/>
      <c r="P902" s="280"/>
      <c r="Q902" s="280"/>
      <c r="R902" s="280"/>
      <c r="S902" s="280"/>
    </row>
    <row r="903" spans="6:36" ht="12" customHeight="1" x14ac:dyDescent="0.25">
      <c r="F903" s="280"/>
      <c r="G903" s="280"/>
      <c r="H903" s="280"/>
      <c r="I903" s="280"/>
      <c r="J903" s="280"/>
      <c r="K903" s="280"/>
      <c r="L903" s="280"/>
      <c r="M903" s="280"/>
      <c r="N903" s="280"/>
      <c r="O903" s="280"/>
      <c r="P903" s="280"/>
      <c r="Q903" s="280"/>
      <c r="R903" s="280"/>
      <c r="S903" s="280"/>
    </row>
    <row r="904" spans="6:36" x14ac:dyDescent="0.25">
      <c r="F904" s="250" t="s">
        <v>591</v>
      </c>
      <c r="G904" s="250"/>
      <c r="H904" s="250"/>
      <c r="I904" s="250"/>
      <c r="J904" s="250"/>
      <c r="L904" s="279" t="s">
        <v>592</v>
      </c>
      <c r="M904" s="279"/>
      <c r="N904" s="279"/>
      <c r="O904" s="279"/>
      <c r="P904" s="279"/>
      <c r="Q904" s="279"/>
      <c r="R904" s="279"/>
      <c r="S904" s="279"/>
      <c r="T904" s="279"/>
    </row>
    <row r="905" spans="6:36" x14ac:dyDescent="0.25">
      <c r="F905" s="280" t="s">
        <v>1220</v>
      </c>
      <c r="G905" s="280"/>
      <c r="H905" s="280"/>
      <c r="I905" s="280"/>
      <c r="J905" s="280"/>
      <c r="K905" s="280"/>
      <c r="L905" s="280"/>
      <c r="M905" s="280"/>
      <c r="N905" s="280"/>
      <c r="O905" s="280"/>
      <c r="P905" s="280"/>
      <c r="Q905" s="280"/>
      <c r="R905" s="280"/>
      <c r="S905" s="280"/>
      <c r="V905" s="134">
        <v>111</v>
      </c>
      <c r="X905" s="281" t="s">
        <v>312</v>
      </c>
      <c r="Y905" s="281"/>
      <c r="Z905" s="281"/>
      <c r="AA905" s="281"/>
      <c r="AF905" s="282" t="s">
        <v>1221</v>
      </c>
      <c r="AG905" s="282"/>
      <c r="AH905" s="282"/>
      <c r="AI905" s="282"/>
      <c r="AJ905" s="282"/>
    </row>
    <row r="906" spans="6:36" ht="11.25" customHeight="1" x14ac:dyDescent="0.25">
      <c r="F906" s="280"/>
      <c r="G906" s="280"/>
      <c r="H906" s="280"/>
      <c r="I906" s="280"/>
      <c r="J906" s="280"/>
      <c r="K906" s="280"/>
      <c r="L906" s="280"/>
      <c r="M906" s="280"/>
      <c r="N906" s="280"/>
      <c r="O906" s="280"/>
      <c r="P906" s="280"/>
      <c r="Q906" s="280"/>
      <c r="R906" s="280"/>
      <c r="S906" s="280"/>
    </row>
    <row r="907" spans="6:36" ht="12" customHeight="1" x14ac:dyDescent="0.25">
      <c r="F907" s="280"/>
      <c r="G907" s="280"/>
      <c r="H907" s="280"/>
      <c r="I907" s="280"/>
      <c r="J907" s="280"/>
      <c r="K907" s="280"/>
      <c r="L907" s="280"/>
      <c r="M907" s="280"/>
      <c r="N907" s="280"/>
      <c r="O907" s="280"/>
      <c r="P907" s="280"/>
      <c r="Q907" s="280"/>
      <c r="R907" s="280"/>
      <c r="S907" s="280"/>
    </row>
    <row r="908" spans="6:36" x14ac:dyDescent="0.25">
      <c r="F908" s="250" t="s">
        <v>591</v>
      </c>
      <c r="G908" s="250"/>
      <c r="H908" s="250"/>
      <c r="I908" s="250"/>
      <c r="J908" s="250"/>
      <c r="L908" s="279" t="s">
        <v>592</v>
      </c>
      <c r="M908" s="279"/>
      <c r="N908" s="279"/>
      <c r="O908" s="279"/>
      <c r="P908" s="279"/>
      <c r="Q908" s="279"/>
      <c r="R908" s="279"/>
      <c r="S908" s="279"/>
      <c r="T908" s="279"/>
    </row>
    <row r="909" spans="6:36" x14ac:dyDescent="0.25">
      <c r="F909" s="280" t="s">
        <v>1222</v>
      </c>
      <c r="G909" s="280"/>
      <c r="H909" s="280"/>
      <c r="I909" s="280"/>
      <c r="J909" s="280"/>
      <c r="K909" s="280"/>
      <c r="L909" s="280"/>
      <c r="M909" s="280"/>
      <c r="N909" s="280"/>
      <c r="O909" s="280"/>
      <c r="P909" s="280"/>
      <c r="Q909" s="280"/>
      <c r="R909" s="280"/>
      <c r="S909" s="280"/>
      <c r="V909" s="134">
        <v>111</v>
      </c>
      <c r="X909" s="281" t="s">
        <v>312</v>
      </c>
      <c r="Y909" s="281"/>
      <c r="Z909" s="281"/>
      <c r="AA909" s="281"/>
      <c r="AF909" s="282" t="s">
        <v>1223</v>
      </c>
      <c r="AG909" s="282"/>
      <c r="AH909" s="282"/>
      <c r="AI909" s="282"/>
      <c r="AJ909" s="282"/>
    </row>
    <row r="910" spans="6:36" ht="11.25" customHeight="1" x14ac:dyDescent="0.25">
      <c r="F910" s="280"/>
      <c r="G910" s="280"/>
      <c r="H910" s="280"/>
      <c r="I910" s="280"/>
      <c r="J910" s="280"/>
      <c r="K910" s="280"/>
      <c r="L910" s="280"/>
      <c r="M910" s="280"/>
      <c r="N910" s="280"/>
      <c r="O910" s="280"/>
      <c r="P910" s="280"/>
      <c r="Q910" s="280"/>
      <c r="R910" s="280"/>
      <c r="S910" s="280"/>
    </row>
    <row r="911" spans="6:36" ht="12" customHeight="1" x14ac:dyDescent="0.25">
      <c r="F911" s="280"/>
      <c r="G911" s="280"/>
      <c r="H911" s="280"/>
      <c r="I911" s="280"/>
      <c r="J911" s="280"/>
      <c r="K911" s="280"/>
      <c r="L911" s="280"/>
      <c r="M911" s="280"/>
      <c r="N911" s="280"/>
      <c r="O911" s="280"/>
      <c r="P911" s="280"/>
      <c r="Q911" s="280"/>
      <c r="R911" s="280"/>
      <c r="S911" s="280"/>
    </row>
    <row r="912" spans="6:36" ht="12" customHeight="1" x14ac:dyDescent="0.25">
      <c r="F912" s="280"/>
      <c r="G912" s="280"/>
      <c r="H912" s="280"/>
      <c r="I912" s="280"/>
      <c r="J912" s="280"/>
      <c r="K912" s="280"/>
      <c r="L912" s="280"/>
      <c r="M912" s="280"/>
      <c r="N912" s="280"/>
      <c r="O912" s="280"/>
      <c r="P912" s="280"/>
      <c r="Q912" s="280"/>
      <c r="R912" s="280"/>
      <c r="S912" s="280"/>
    </row>
    <row r="913" spans="2:37" x14ac:dyDescent="0.25">
      <c r="F913" s="250" t="s">
        <v>591</v>
      </c>
      <c r="G913" s="250"/>
      <c r="H913" s="250"/>
      <c r="I913" s="250"/>
      <c r="J913" s="250"/>
      <c r="L913" s="279" t="s">
        <v>592</v>
      </c>
      <c r="M913" s="279"/>
      <c r="N913" s="279"/>
      <c r="O913" s="279"/>
      <c r="P913" s="279"/>
      <c r="Q913" s="279"/>
      <c r="R913" s="279"/>
      <c r="S913" s="279"/>
      <c r="T913" s="279"/>
    </row>
    <row r="914" spans="2:37" x14ac:dyDescent="0.25">
      <c r="F914" s="280" t="s">
        <v>1224</v>
      </c>
      <c r="G914" s="280"/>
      <c r="H914" s="280"/>
      <c r="I914" s="280"/>
      <c r="J914" s="280"/>
      <c r="K914" s="280"/>
      <c r="L914" s="280"/>
      <c r="M914" s="280"/>
      <c r="N914" s="280"/>
      <c r="O914" s="280"/>
      <c r="P914" s="280"/>
      <c r="Q914" s="280"/>
      <c r="R914" s="280"/>
      <c r="S914" s="280"/>
      <c r="V914" s="134">
        <v>115</v>
      </c>
      <c r="X914" s="288" t="s">
        <v>320</v>
      </c>
      <c r="Y914" s="288"/>
      <c r="Z914" s="288"/>
      <c r="AA914" s="288"/>
      <c r="AF914" s="282" t="s">
        <v>925</v>
      </c>
      <c r="AG914" s="282"/>
      <c r="AH914" s="282"/>
      <c r="AI914" s="282"/>
      <c r="AJ914" s="282"/>
    </row>
    <row r="915" spans="2:37" ht="11.25" customHeight="1" x14ac:dyDescent="0.25">
      <c r="F915" s="280"/>
      <c r="G915" s="280"/>
      <c r="H915" s="280"/>
      <c r="I915" s="280"/>
      <c r="J915" s="280"/>
      <c r="K915" s="280"/>
      <c r="L915" s="280"/>
      <c r="M915" s="280"/>
      <c r="N915" s="280"/>
      <c r="O915" s="280"/>
      <c r="P915" s="280"/>
      <c r="Q915" s="280"/>
      <c r="R915" s="280"/>
      <c r="S915" s="280"/>
      <c r="X915" s="288"/>
      <c r="Y915" s="288"/>
      <c r="Z915" s="288"/>
      <c r="AA915" s="288"/>
    </row>
    <row r="916" spans="2:37" ht="12" customHeight="1" x14ac:dyDescent="0.25">
      <c r="F916" s="280"/>
      <c r="G916" s="280"/>
      <c r="H916" s="280"/>
      <c r="I916" s="280"/>
      <c r="J916" s="280"/>
      <c r="K916" s="280"/>
      <c r="L916" s="280"/>
      <c r="M916" s="280"/>
      <c r="N916" s="280"/>
      <c r="O916" s="280"/>
      <c r="P916" s="280"/>
      <c r="Q916" s="280"/>
      <c r="R916" s="280"/>
      <c r="S916" s="280"/>
    </row>
    <row r="917" spans="2:37" x14ac:dyDescent="0.25">
      <c r="F917" s="250" t="s">
        <v>628</v>
      </c>
      <c r="G917" s="250"/>
      <c r="H917" s="250"/>
      <c r="I917" s="250"/>
      <c r="J917" s="250"/>
      <c r="L917" s="279" t="s">
        <v>629</v>
      </c>
      <c r="M917" s="279"/>
      <c r="N917" s="279"/>
      <c r="O917" s="279"/>
      <c r="P917" s="279"/>
      <c r="Q917" s="279"/>
      <c r="R917" s="279"/>
      <c r="S917" s="279"/>
      <c r="T917" s="279"/>
    </row>
    <row r="918" spans="2:37" ht="14.25" customHeight="1" x14ac:dyDescent="0.25">
      <c r="B918" s="286" t="s">
        <v>566</v>
      </c>
      <c r="C918" s="286"/>
      <c r="D918" s="286"/>
      <c r="J918" s="287" t="s">
        <v>613</v>
      </c>
      <c r="K918" s="287"/>
      <c r="L918" s="287"/>
      <c r="M918" s="287"/>
      <c r="N918" s="287"/>
      <c r="O918" s="287"/>
      <c r="P918" s="287"/>
      <c r="Q918" s="287"/>
      <c r="R918" s="287"/>
      <c r="S918" s="287"/>
      <c r="T918" s="287"/>
      <c r="U918" s="287"/>
      <c r="V918" s="287"/>
      <c r="W918" s="287"/>
      <c r="X918" s="287"/>
      <c r="Y918" s="287"/>
      <c r="Z918" s="287"/>
      <c r="AA918" s="287"/>
      <c r="AB918" s="287"/>
      <c r="AC918" s="287"/>
      <c r="AD918" s="287"/>
      <c r="AE918" s="287"/>
      <c r="AF918" s="287"/>
      <c r="AG918" s="287"/>
      <c r="AH918" s="287"/>
      <c r="AI918" s="287"/>
      <c r="AJ918" s="287"/>
      <c r="AK918" s="287"/>
    </row>
    <row r="919" spans="2:37" ht="6" customHeight="1" x14ac:dyDescent="0.25"/>
    <row r="920" spans="2:37" x14ac:dyDescent="0.25">
      <c r="C920" s="277" t="s">
        <v>614</v>
      </c>
      <c r="D920" s="277"/>
      <c r="E920" s="277"/>
      <c r="F920" s="277"/>
      <c r="G920" s="277"/>
      <c r="H920" s="277"/>
      <c r="J920" s="283" t="s">
        <v>593</v>
      </c>
      <c r="K920" s="283"/>
      <c r="L920" s="283"/>
      <c r="M920" s="283"/>
      <c r="N920" s="283"/>
      <c r="O920" s="283"/>
      <c r="P920" s="283"/>
      <c r="Q920" s="283"/>
      <c r="R920" s="283"/>
      <c r="S920" s="283"/>
      <c r="T920" s="283"/>
      <c r="U920" s="283"/>
      <c r="V920" s="283"/>
      <c r="W920" s="283"/>
      <c r="X920" s="283"/>
      <c r="Y920" s="283"/>
      <c r="Z920" s="283"/>
      <c r="AA920" s="283"/>
      <c r="AB920" s="283"/>
      <c r="AC920" s="283"/>
      <c r="AD920" s="283"/>
      <c r="AE920" s="283"/>
      <c r="AF920" s="283"/>
      <c r="AG920" s="283"/>
      <c r="AH920" s="283"/>
      <c r="AI920" s="283"/>
      <c r="AJ920" s="283"/>
      <c r="AK920" s="283"/>
    </row>
    <row r="921" spans="2:37" ht="6.75" customHeight="1" x14ac:dyDescent="0.25">
      <c r="B921" s="284" t="s">
        <v>625</v>
      </c>
      <c r="C921" s="284"/>
      <c r="D921" s="284"/>
      <c r="E921" s="284"/>
      <c r="AD921" s="284" t="s">
        <v>616</v>
      </c>
      <c r="AE921" s="284"/>
      <c r="AF921" s="284"/>
      <c r="AG921" s="284"/>
      <c r="AH921" s="284"/>
      <c r="AI921" s="284"/>
      <c r="AJ921" s="284"/>
    </row>
    <row r="922" spans="2:37" ht="6" customHeight="1" x14ac:dyDescent="0.25">
      <c r="B922" s="284"/>
      <c r="C922" s="284"/>
      <c r="D922" s="284"/>
      <c r="E922" s="284"/>
      <c r="H922" s="285" t="s">
        <v>617</v>
      </c>
      <c r="I922" s="285"/>
      <c r="J922" s="285"/>
      <c r="K922" s="285"/>
      <c r="L922" s="285"/>
      <c r="M922" s="285"/>
      <c r="N922" s="285"/>
      <c r="O922" s="285"/>
      <c r="P922" s="285"/>
      <c r="Q922" s="285"/>
      <c r="R922" s="285"/>
      <c r="U922" s="285" t="s">
        <v>618</v>
      </c>
      <c r="V922" s="285"/>
      <c r="W922" s="285"/>
      <c r="X922" s="285"/>
      <c r="Y922" s="285"/>
      <c r="Z922" s="285"/>
      <c r="AD922" s="284"/>
      <c r="AE922" s="284"/>
      <c r="AF922" s="284"/>
      <c r="AG922" s="284"/>
      <c r="AH922" s="284"/>
      <c r="AI922" s="284"/>
      <c r="AJ922" s="284"/>
    </row>
    <row r="923" spans="2:37" ht="7.5" customHeight="1" x14ac:dyDescent="0.25">
      <c r="B923" s="284"/>
      <c r="C923" s="284"/>
      <c r="D923" s="284"/>
      <c r="E923" s="284"/>
      <c r="H923" s="285"/>
      <c r="I923" s="285"/>
      <c r="J923" s="285"/>
      <c r="K923" s="285"/>
      <c r="L923" s="285"/>
      <c r="M923" s="285"/>
      <c r="N923" s="285"/>
      <c r="O923" s="285"/>
      <c r="P923" s="285"/>
      <c r="Q923" s="285"/>
      <c r="R923" s="285"/>
      <c r="U923" s="285"/>
      <c r="V923" s="285"/>
      <c r="W923" s="285"/>
      <c r="X923" s="285"/>
      <c r="Y923" s="285"/>
      <c r="Z923" s="285"/>
      <c r="AD923" s="284"/>
      <c r="AE923" s="284"/>
      <c r="AF923" s="284"/>
      <c r="AG923" s="284"/>
      <c r="AH923" s="284"/>
      <c r="AI923" s="284"/>
      <c r="AJ923" s="284"/>
    </row>
    <row r="924" spans="2:37" ht="6.75" customHeight="1" x14ac:dyDescent="0.25">
      <c r="B924" s="284"/>
      <c r="C924" s="284"/>
      <c r="D924" s="284"/>
      <c r="E924" s="284"/>
      <c r="AD924" s="284"/>
      <c r="AE924" s="284"/>
      <c r="AF924" s="284"/>
      <c r="AG924" s="284"/>
      <c r="AH924" s="284"/>
      <c r="AI924" s="284"/>
      <c r="AJ924" s="284"/>
    </row>
    <row r="925" spans="2:37" x14ac:dyDescent="0.25">
      <c r="F925" s="280" t="s">
        <v>1225</v>
      </c>
      <c r="G925" s="280"/>
      <c r="H925" s="280"/>
      <c r="I925" s="280"/>
      <c r="J925" s="280"/>
      <c r="K925" s="280"/>
      <c r="L925" s="280"/>
      <c r="M925" s="280"/>
      <c r="N925" s="280"/>
      <c r="O925" s="280"/>
      <c r="P925" s="280"/>
      <c r="Q925" s="280"/>
      <c r="R925" s="280"/>
      <c r="S925" s="280"/>
      <c r="V925" s="134">
        <v>113</v>
      </c>
      <c r="X925" s="281" t="s">
        <v>316</v>
      </c>
      <c r="Y925" s="281"/>
      <c r="Z925" s="281"/>
      <c r="AA925" s="281"/>
      <c r="AF925" s="282" t="s">
        <v>688</v>
      </c>
      <c r="AG925" s="282"/>
      <c r="AH925" s="282"/>
      <c r="AI925" s="282"/>
      <c r="AJ925" s="282"/>
    </row>
    <row r="926" spans="2:37" ht="11.25" customHeight="1" x14ac:dyDescent="0.25">
      <c r="F926" s="280"/>
      <c r="G926" s="280"/>
      <c r="H926" s="280"/>
      <c r="I926" s="280"/>
      <c r="J926" s="280"/>
      <c r="K926" s="280"/>
      <c r="L926" s="280"/>
      <c r="M926" s="280"/>
      <c r="N926" s="280"/>
      <c r="O926" s="280"/>
      <c r="P926" s="280"/>
      <c r="Q926" s="280"/>
      <c r="R926" s="280"/>
      <c r="S926" s="280"/>
    </row>
    <row r="927" spans="2:37" ht="12" customHeight="1" x14ac:dyDescent="0.25">
      <c r="F927" s="280"/>
      <c r="G927" s="280"/>
      <c r="H927" s="280"/>
      <c r="I927" s="280"/>
      <c r="J927" s="280"/>
      <c r="K927" s="280"/>
      <c r="L927" s="280"/>
      <c r="M927" s="280"/>
      <c r="N927" s="280"/>
      <c r="O927" s="280"/>
      <c r="P927" s="280"/>
      <c r="Q927" s="280"/>
      <c r="R927" s="280"/>
      <c r="S927" s="280"/>
    </row>
    <row r="928" spans="2:37" x14ac:dyDescent="0.25">
      <c r="F928" s="250" t="s">
        <v>596</v>
      </c>
      <c r="G928" s="250"/>
      <c r="H928" s="250"/>
      <c r="I928" s="250"/>
      <c r="J928" s="250"/>
      <c r="L928" s="279" t="s">
        <v>597</v>
      </c>
      <c r="M928" s="279"/>
      <c r="N928" s="279"/>
      <c r="O928" s="279"/>
      <c r="P928" s="279"/>
      <c r="Q928" s="279"/>
      <c r="R928" s="279"/>
      <c r="S928" s="279"/>
      <c r="T928" s="279"/>
    </row>
    <row r="929" spans="6:36" x14ac:dyDescent="0.25">
      <c r="F929" s="280" t="s">
        <v>1226</v>
      </c>
      <c r="G929" s="280"/>
      <c r="H929" s="280"/>
      <c r="I929" s="280"/>
      <c r="J929" s="280"/>
      <c r="K929" s="280"/>
      <c r="L929" s="280"/>
      <c r="M929" s="280"/>
      <c r="N929" s="280"/>
      <c r="O929" s="280"/>
      <c r="P929" s="280"/>
      <c r="Q929" s="280"/>
      <c r="R929" s="280"/>
      <c r="S929" s="280"/>
      <c r="V929" s="134">
        <v>113</v>
      </c>
      <c r="X929" s="281" t="s">
        <v>316</v>
      </c>
      <c r="Y929" s="281"/>
      <c r="Z929" s="281"/>
      <c r="AA929" s="281"/>
      <c r="AF929" s="282" t="s">
        <v>644</v>
      </c>
      <c r="AG929" s="282"/>
      <c r="AH929" s="282"/>
      <c r="AI929" s="282"/>
      <c r="AJ929" s="282"/>
    </row>
    <row r="930" spans="6:36" ht="11.25" customHeight="1" x14ac:dyDescent="0.25">
      <c r="F930" s="280"/>
      <c r="G930" s="280"/>
      <c r="H930" s="280"/>
      <c r="I930" s="280"/>
      <c r="J930" s="280"/>
      <c r="K930" s="280"/>
      <c r="L930" s="280"/>
      <c r="M930" s="280"/>
      <c r="N930" s="280"/>
      <c r="O930" s="280"/>
      <c r="P930" s="280"/>
      <c r="Q930" s="280"/>
      <c r="R930" s="280"/>
      <c r="S930" s="280"/>
    </row>
    <row r="931" spans="6:36" x14ac:dyDescent="0.25">
      <c r="F931" s="250" t="s">
        <v>636</v>
      </c>
      <c r="G931" s="250"/>
      <c r="H931" s="250"/>
      <c r="I931" s="250"/>
      <c r="J931" s="250"/>
      <c r="L931" s="279" t="s">
        <v>637</v>
      </c>
      <c r="M931" s="279"/>
      <c r="N931" s="279"/>
      <c r="O931" s="279"/>
      <c r="P931" s="279"/>
      <c r="Q931" s="279"/>
      <c r="R931" s="279"/>
      <c r="S931" s="279"/>
      <c r="T931" s="279"/>
    </row>
    <row r="932" spans="6:36" x14ac:dyDescent="0.25">
      <c r="F932" s="280" t="s">
        <v>1227</v>
      </c>
      <c r="G932" s="280"/>
      <c r="H932" s="280"/>
      <c r="I932" s="280"/>
      <c r="J932" s="280"/>
      <c r="K932" s="280"/>
      <c r="L932" s="280"/>
      <c r="M932" s="280"/>
      <c r="N932" s="280"/>
      <c r="O932" s="280"/>
      <c r="P932" s="280"/>
      <c r="Q932" s="280"/>
      <c r="R932" s="280"/>
      <c r="S932" s="280"/>
      <c r="V932" s="134">
        <v>113</v>
      </c>
      <c r="X932" s="281" t="s">
        <v>316</v>
      </c>
      <c r="Y932" s="281"/>
      <c r="Z932" s="281"/>
      <c r="AA932" s="281"/>
      <c r="AF932" s="282" t="s">
        <v>753</v>
      </c>
      <c r="AG932" s="282"/>
      <c r="AH932" s="282"/>
      <c r="AI932" s="282"/>
      <c r="AJ932" s="282"/>
    </row>
    <row r="933" spans="6:36" ht="11.25" customHeight="1" x14ac:dyDescent="0.25">
      <c r="F933" s="280"/>
      <c r="G933" s="280"/>
      <c r="H933" s="280"/>
      <c r="I933" s="280"/>
      <c r="J933" s="280"/>
      <c r="K933" s="280"/>
      <c r="L933" s="280"/>
      <c r="M933" s="280"/>
      <c r="N933" s="280"/>
      <c r="O933" s="280"/>
      <c r="P933" s="280"/>
      <c r="Q933" s="280"/>
      <c r="R933" s="280"/>
      <c r="S933" s="280"/>
    </row>
    <row r="934" spans="6:36" x14ac:dyDescent="0.25">
      <c r="F934" s="250" t="s">
        <v>666</v>
      </c>
      <c r="G934" s="250"/>
      <c r="H934" s="250"/>
      <c r="I934" s="250"/>
      <c r="J934" s="250"/>
      <c r="L934" s="279" t="s">
        <v>667</v>
      </c>
      <c r="M934" s="279"/>
      <c r="N934" s="279"/>
      <c r="O934" s="279"/>
      <c r="P934" s="279"/>
      <c r="Q934" s="279"/>
      <c r="R934" s="279"/>
      <c r="S934" s="279"/>
      <c r="T934" s="279"/>
    </row>
    <row r="935" spans="6:36" x14ac:dyDescent="0.25">
      <c r="F935" s="280" t="s">
        <v>1228</v>
      </c>
      <c r="G935" s="280"/>
      <c r="H935" s="280"/>
      <c r="I935" s="280"/>
      <c r="J935" s="280"/>
      <c r="K935" s="280"/>
      <c r="L935" s="280"/>
      <c r="M935" s="280"/>
      <c r="N935" s="280"/>
      <c r="O935" s="280"/>
      <c r="P935" s="280"/>
      <c r="Q935" s="280"/>
      <c r="R935" s="280"/>
      <c r="S935" s="280"/>
      <c r="V935" s="134">
        <v>113</v>
      </c>
      <c r="X935" s="281" t="s">
        <v>316</v>
      </c>
      <c r="Y935" s="281"/>
      <c r="Z935" s="281"/>
      <c r="AA935" s="281"/>
      <c r="AF935" s="282" t="s">
        <v>725</v>
      </c>
      <c r="AG935" s="282"/>
      <c r="AH935" s="282"/>
      <c r="AI935" s="282"/>
      <c r="AJ935" s="282"/>
    </row>
    <row r="936" spans="6:36" ht="11.25" customHeight="1" x14ac:dyDescent="0.25">
      <c r="F936" s="280"/>
      <c r="G936" s="280"/>
      <c r="H936" s="280"/>
      <c r="I936" s="280"/>
      <c r="J936" s="280"/>
      <c r="K936" s="280"/>
      <c r="L936" s="280"/>
      <c r="M936" s="280"/>
      <c r="N936" s="280"/>
      <c r="O936" s="280"/>
      <c r="P936" s="280"/>
      <c r="Q936" s="280"/>
      <c r="R936" s="280"/>
      <c r="S936" s="280"/>
    </row>
    <row r="937" spans="6:36" ht="12" customHeight="1" x14ac:dyDescent="0.25">
      <c r="F937" s="280"/>
      <c r="G937" s="280"/>
      <c r="H937" s="280"/>
      <c r="I937" s="280"/>
      <c r="J937" s="280"/>
      <c r="K937" s="280"/>
      <c r="L937" s="280"/>
      <c r="M937" s="280"/>
      <c r="N937" s="280"/>
      <c r="O937" s="280"/>
      <c r="P937" s="280"/>
      <c r="Q937" s="280"/>
      <c r="R937" s="280"/>
      <c r="S937" s="280"/>
    </row>
    <row r="938" spans="6:36" x14ac:dyDescent="0.25">
      <c r="F938" s="250" t="s">
        <v>594</v>
      </c>
      <c r="G938" s="250"/>
      <c r="H938" s="250"/>
      <c r="I938" s="250"/>
      <c r="J938" s="250"/>
      <c r="L938" s="279" t="s">
        <v>595</v>
      </c>
      <c r="M938" s="279"/>
      <c r="N938" s="279"/>
      <c r="O938" s="279"/>
      <c r="P938" s="279"/>
      <c r="Q938" s="279"/>
      <c r="R938" s="279"/>
      <c r="S938" s="279"/>
      <c r="T938" s="279"/>
    </row>
    <row r="939" spans="6:36" x14ac:dyDescent="0.25">
      <c r="F939" s="280" t="s">
        <v>1229</v>
      </c>
      <c r="G939" s="280"/>
      <c r="H939" s="280"/>
      <c r="I939" s="280"/>
      <c r="J939" s="280"/>
      <c r="K939" s="280"/>
      <c r="L939" s="280"/>
      <c r="M939" s="280"/>
      <c r="N939" s="280"/>
      <c r="O939" s="280"/>
      <c r="P939" s="280"/>
      <c r="Q939" s="280"/>
      <c r="R939" s="280"/>
      <c r="S939" s="280"/>
      <c r="V939" s="134">
        <v>112</v>
      </c>
      <c r="X939" s="281" t="s">
        <v>314</v>
      </c>
      <c r="Y939" s="281"/>
      <c r="Z939" s="281"/>
      <c r="AA939" s="281"/>
      <c r="AF939" s="282" t="s">
        <v>834</v>
      </c>
      <c r="AG939" s="282"/>
      <c r="AH939" s="282"/>
      <c r="AI939" s="282"/>
      <c r="AJ939" s="282"/>
    </row>
    <row r="940" spans="6:36" ht="11.25" customHeight="1" x14ac:dyDescent="0.25">
      <c r="F940" s="280"/>
      <c r="G940" s="280"/>
      <c r="H940" s="280"/>
      <c r="I940" s="280"/>
      <c r="J940" s="280"/>
      <c r="K940" s="280"/>
      <c r="L940" s="280"/>
      <c r="M940" s="280"/>
      <c r="N940" s="280"/>
      <c r="O940" s="280"/>
      <c r="P940" s="280"/>
      <c r="Q940" s="280"/>
      <c r="R940" s="280"/>
      <c r="S940" s="280"/>
    </row>
    <row r="941" spans="6:36" ht="12" customHeight="1" x14ac:dyDescent="0.25">
      <c r="F941" s="280"/>
      <c r="G941" s="280"/>
      <c r="H941" s="280"/>
      <c r="I941" s="280"/>
      <c r="J941" s="280"/>
      <c r="K941" s="280"/>
      <c r="L941" s="280"/>
      <c r="M941" s="280"/>
      <c r="N941" s="280"/>
      <c r="O941" s="280"/>
      <c r="P941" s="280"/>
      <c r="Q941" s="280"/>
      <c r="R941" s="280"/>
      <c r="S941" s="280"/>
    </row>
    <row r="942" spans="6:36" ht="12" customHeight="1" x14ac:dyDescent="0.25">
      <c r="F942" s="280"/>
      <c r="G942" s="280"/>
      <c r="H942" s="280"/>
      <c r="I942" s="280"/>
      <c r="J942" s="280"/>
      <c r="K942" s="280"/>
      <c r="L942" s="280"/>
      <c r="M942" s="280"/>
      <c r="N942" s="280"/>
      <c r="O942" s="280"/>
      <c r="P942" s="280"/>
      <c r="Q942" s="280"/>
      <c r="R942" s="280"/>
      <c r="S942" s="280"/>
    </row>
    <row r="943" spans="6:36" x14ac:dyDescent="0.25">
      <c r="F943" s="250" t="s">
        <v>689</v>
      </c>
      <c r="G943" s="250"/>
      <c r="H943" s="250"/>
      <c r="I943" s="250"/>
      <c r="J943" s="250"/>
      <c r="L943" s="279" t="s">
        <v>690</v>
      </c>
      <c r="M943" s="279"/>
      <c r="N943" s="279"/>
      <c r="O943" s="279"/>
      <c r="P943" s="279"/>
      <c r="Q943" s="279"/>
      <c r="R943" s="279"/>
      <c r="S943" s="279"/>
      <c r="T943" s="279"/>
    </row>
    <row r="944" spans="6:36" x14ac:dyDescent="0.25">
      <c r="F944" s="280" t="s">
        <v>1230</v>
      </c>
      <c r="G944" s="280"/>
      <c r="H944" s="280"/>
      <c r="I944" s="280"/>
      <c r="J944" s="280"/>
      <c r="K944" s="280"/>
      <c r="L944" s="280"/>
      <c r="M944" s="280"/>
      <c r="N944" s="280"/>
      <c r="O944" s="280"/>
      <c r="P944" s="280"/>
      <c r="Q944" s="280"/>
      <c r="R944" s="280"/>
      <c r="S944" s="280"/>
      <c r="V944" s="134">
        <v>113</v>
      </c>
      <c r="X944" s="281" t="s">
        <v>316</v>
      </c>
      <c r="Y944" s="281"/>
      <c r="Z944" s="281"/>
      <c r="AA944" s="281"/>
      <c r="AF944" s="282" t="s">
        <v>1231</v>
      </c>
      <c r="AG944" s="282"/>
      <c r="AH944" s="282"/>
      <c r="AI944" s="282"/>
      <c r="AJ944" s="282"/>
    </row>
    <row r="945" spans="6:36" ht="11.25" customHeight="1" x14ac:dyDescent="0.25">
      <c r="F945" s="280"/>
      <c r="G945" s="280"/>
      <c r="H945" s="280"/>
      <c r="I945" s="280"/>
      <c r="J945" s="280"/>
      <c r="K945" s="280"/>
      <c r="L945" s="280"/>
      <c r="M945" s="280"/>
      <c r="N945" s="280"/>
      <c r="O945" s="280"/>
      <c r="P945" s="280"/>
      <c r="Q945" s="280"/>
      <c r="R945" s="280"/>
      <c r="S945" s="280"/>
    </row>
    <row r="946" spans="6:36" ht="12" customHeight="1" x14ac:dyDescent="0.25">
      <c r="F946" s="280"/>
      <c r="G946" s="280"/>
      <c r="H946" s="280"/>
      <c r="I946" s="280"/>
      <c r="J946" s="280"/>
      <c r="K946" s="280"/>
      <c r="L946" s="280"/>
      <c r="M946" s="280"/>
      <c r="N946" s="280"/>
      <c r="O946" s="280"/>
      <c r="P946" s="280"/>
      <c r="Q946" s="280"/>
      <c r="R946" s="280"/>
      <c r="S946" s="280"/>
    </row>
    <row r="947" spans="6:36" x14ac:dyDescent="0.25">
      <c r="F947" s="250" t="s">
        <v>596</v>
      </c>
      <c r="G947" s="250"/>
      <c r="H947" s="250"/>
      <c r="I947" s="250"/>
      <c r="J947" s="250"/>
      <c r="L947" s="279" t="s">
        <v>597</v>
      </c>
      <c r="M947" s="279"/>
      <c r="N947" s="279"/>
      <c r="O947" s="279"/>
      <c r="P947" s="279"/>
      <c r="Q947" s="279"/>
      <c r="R947" s="279"/>
      <c r="S947" s="279"/>
      <c r="T947" s="279"/>
    </row>
    <row r="948" spans="6:36" x14ac:dyDescent="0.25">
      <c r="F948" s="280" t="s">
        <v>1232</v>
      </c>
      <c r="G948" s="280"/>
      <c r="H948" s="280"/>
      <c r="I948" s="280"/>
      <c r="J948" s="280"/>
      <c r="K948" s="280"/>
      <c r="L948" s="280"/>
      <c r="M948" s="280"/>
      <c r="N948" s="280"/>
      <c r="O948" s="280"/>
      <c r="P948" s="280"/>
      <c r="Q948" s="280"/>
      <c r="R948" s="280"/>
      <c r="S948" s="280"/>
      <c r="V948" s="134">
        <v>113</v>
      </c>
      <c r="X948" s="281" t="s">
        <v>316</v>
      </c>
      <c r="Y948" s="281"/>
      <c r="Z948" s="281"/>
      <c r="AA948" s="281"/>
      <c r="AF948" s="282" t="s">
        <v>744</v>
      </c>
      <c r="AG948" s="282"/>
      <c r="AH948" s="282"/>
      <c r="AI948" s="282"/>
      <c r="AJ948" s="282"/>
    </row>
    <row r="949" spans="6:36" ht="11.25" customHeight="1" x14ac:dyDescent="0.25">
      <c r="F949" s="280"/>
      <c r="G949" s="280"/>
      <c r="H949" s="280"/>
      <c r="I949" s="280"/>
      <c r="J949" s="280"/>
      <c r="K949" s="280"/>
      <c r="L949" s="280"/>
      <c r="M949" s="280"/>
      <c r="N949" s="280"/>
      <c r="O949" s="280"/>
      <c r="P949" s="280"/>
      <c r="Q949" s="280"/>
      <c r="R949" s="280"/>
      <c r="S949" s="280"/>
    </row>
    <row r="950" spans="6:36" ht="12" customHeight="1" x14ac:dyDescent="0.25">
      <c r="F950" s="280"/>
      <c r="G950" s="280"/>
      <c r="H950" s="280"/>
      <c r="I950" s="280"/>
      <c r="J950" s="280"/>
      <c r="K950" s="280"/>
      <c r="L950" s="280"/>
      <c r="M950" s="280"/>
      <c r="N950" s="280"/>
      <c r="O950" s="280"/>
      <c r="P950" s="280"/>
      <c r="Q950" s="280"/>
      <c r="R950" s="280"/>
      <c r="S950" s="280"/>
    </row>
    <row r="951" spans="6:36" ht="12" customHeight="1" x14ac:dyDescent="0.25">
      <c r="F951" s="280"/>
      <c r="G951" s="280"/>
      <c r="H951" s="280"/>
      <c r="I951" s="280"/>
      <c r="J951" s="280"/>
      <c r="K951" s="280"/>
      <c r="L951" s="280"/>
      <c r="M951" s="280"/>
      <c r="N951" s="280"/>
      <c r="O951" s="280"/>
      <c r="P951" s="280"/>
      <c r="Q951" s="280"/>
      <c r="R951" s="280"/>
      <c r="S951" s="280"/>
    </row>
    <row r="952" spans="6:36" x14ac:dyDescent="0.25">
      <c r="F952" s="250" t="s">
        <v>596</v>
      </c>
      <c r="G952" s="250"/>
      <c r="H952" s="250"/>
      <c r="I952" s="250"/>
      <c r="J952" s="250"/>
      <c r="L952" s="279" t="s">
        <v>597</v>
      </c>
      <c r="M952" s="279"/>
      <c r="N952" s="279"/>
      <c r="O952" s="279"/>
      <c r="P952" s="279"/>
      <c r="Q952" s="279"/>
      <c r="R952" s="279"/>
      <c r="S952" s="279"/>
      <c r="T952" s="279"/>
    </row>
    <row r="953" spans="6:36" x14ac:dyDescent="0.25">
      <c r="F953" s="280" t="s">
        <v>1233</v>
      </c>
      <c r="G953" s="280"/>
      <c r="H953" s="280"/>
      <c r="I953" s="280"/>
      <c r="J953" s="280"/>
      <c r="K953" s="280"/>
      <c r="L953" s="280"/>
      <c r="M953" s="280"/>
      <c r="N953" s="280"/>
      <c r="O953" s="280"/>
      <c r="P953" s="280"/>
      <c r="Q953" s="280"/>
      <c r="R953" s="280"/>
      <c r="S953" s="280"/>
      <c r="V953" s="134">
        <v>113</v>
      </c>
      <c r="X953" s="281" t="s">
        <v>316</v>
      </c>
      <c r="Y953" s="281"/>
      <c r="Z953" s="281"/>
      <c r="AA953" s="281"/>
      <c r="AF953" s="282" t="s">
        <v>764</v>
      </c>
      <c r="AG953" s="282"/>
      <c r="AH953" s="282"/>
      <c r="AI953" s="282"/>
      <c r="AJ953" s="282"/>
    </row>
    <row r="954" spans="6:36" ht="11.25" customHeight="1" x14ac:dyDescent="0.25">
      <c r="F954" s="280"/>
      <c r="G954" s="280"/>
      <c r="H954" s="280"/>
      <c r="I954" s="280"/>
      <c r="J954" s="280"/>
      <c r="K954" s="280"/>
      <c r="L954" s="280"/>
      <c r="M954" s="280"/>
      <c r="N954" s="280"/>
      <c r="O954" s="280"/>
      <c r="P954" s="280"/>
      <c r="Q954" s="280"/>
      <c r="R954" s="280"/>
      <c r="S954" s="280"/>
    </row>
    <row r="955" spans="6:36" ht="12" customHeight="1" x14ac:dyDescent="0.25">
      <c r="F955" s="280"/>
      <c r="G955" s="280"/>
      <c r="H955" s="280"/>
      <c r="I955" s="280"/>
      <c r="J955" s="280"/>
      <c r="K955" s="280"/>
      <c r="L955" s="280"/>
      <c r="M955" s="280"/>
      <c r="N955" s="280"/>
      <c r="O955" s="280"/>
      <c r="P955" s="280"/>
      <c r="Q955" s="280"/>
      <c r="R955" s="280"/>
      <c r="S955" s="280"/>
    </row>
    <row r="956" spans="6:36" ht="12" customHeight="1" x14ac:dyDescent="0.25">
      <c r="F956" s="280"/>
      <c r="G956" s="280"/>
      <c r="H956" s="280"/>
      <c r="I956" s="280"/>
      <c r="J956" s="280"/>
      <c r="K956" s="280"/>
      <c r="L956" s="280"/>
      <c r="M956" s="280"/>
      <c r="N956" s="280"/>
      <c r="O956" s="280"/>
      <c r="P956" s="280"/>
      <c r="Q956" s="280"/>
      <c r="R956" s="280"/>
      <c r="S956" s="280"/>
    </row>
    <row r="957" spans="6:36" x14ac:dyDescent="0.25">
      <c r="F957" s="250" t="s">
        <v>596</v>
      </c>
      <c r="G957" s="250"/>
      <c r="H957" s="250"/>
      <c r="I957" s="250"/>
      <c r="J957" s="250"/>
      <c r="L957" s="279" t="s">
        <v>597</v>
      </c>
      <c r="M957" s="279"/>
      <c r="N957" s="279"/>
      <c r="O957" s="279"/>
      <c r="P957" s="279"/>
      <c r="Q957" s="279"/>
      <c r="R957" s="279"/>
      <c r="S957" s="279"/>
      <c r="T957" s="279"/>
    </row>
    <row r="958" spans="6:36" x14ac:dyDescent="0.25">
      <c r="F958" s="280" t="s">
        <v>1234</v>
      </c>
      <c r="G958" s="280"/>
      <c r="H958" s="280"/>
      <c r="I958" s="280"/>
      <c r="J958" s="280"/>
      <c r="K958" s="280"/>
      <c r="L958" s="280"/>
      <c r="M958" s="280"/>
      <c r="N958" s="280"/>
      <c r="O958" s="280"/>
      <c r="P958" s="280"/>
      <c r="Q958" s="280"/>
      <c r="R958" s="280"/>
      <c r="S958" s="280"/>
      <c r="V958" s="134">
        <v>113</v>
      </c>
      <c r="X958" s="281" t="s">
        <v>316</v>
      </c>
      <c r="Y958" s="281"/>
      <c r="Z958" s="281"/>
      <c r="AA958" s="281"/>
      <c r="AF958" s="282" t="s">
        <v>1235</v>
      </c>
      <c r="AG958" s="282"/>
      <c r="AH958" s="282"/>
      <c r="AI958" s="282"/>
      <c r="AJ958" s="282"/>
    </row>
    <row r="959" spans="6:36" ht="11.25" customHeight="1" x14ac:dyDescent="0.25">
      <c r="F959" s="280"/>
      <c r="G959" s="280"/>
      <c r="H959" s="280"/>
      <c r="I959" s="280"/>
      <c r="J959" s="280"/>
      <c r="K959" s="280"/>
      <c r="L959" s="280"/>
      <c r="M959" s="280"/>
      <c r="N959" s="280"/>
      <c r="O959" s="280"/>
      <c r="P959" s="280"/>
      <c r="Q959" s="280"/>
      <c r="R959" s="280"/>
      <c r="S959" s="280"/>
    </row>
    <row r="960" spans="6:36" x14ac:dyDescent="0.25">
      <c r="F960" s="250" t="s">
        <v>596</v>
      </c>
      <c r="G960" s="250"/>
      <c r="H960" s="250"/>
      <c r="I960" s="250"/>
      <c r="J960" s="250"/>
      <c r="L960" s="279" t="s">
        <v>597</v>
      </c>
      <c r="M960" s="279"/>
      <c r="N960" s="279"/>
      <c r="O960" s="279"/>
      <c r="P960" s="279"/>
      <c r="Q960" s="279"/>
      <c r="R960" s="279"/>
      <c r="S960" s="279"/>
      <c r="T960" s="279"/>
    </row>
    <row r="961" spans="2:37" ht="14.25" customHeight="1" x14ac:dyDescent="0.25">
      <c r="B961" s="286" t="s">
        <v>566</v>
      </c>
      <c r="C961" s="286"/>
      <c r="D961" s="286"/>
      <c r="J961" s="287" t="s">
        <v>613</v>
      </c>
      <c r="K961" s="287"/>
      <c r="L961" s="287"/>
      <c r="M961" s="287"/>
      <c r="N961" s="287"/>
      <c r="O961" s="287"/>
      <c r="P961" s="287"/>
      <c r="Q961" s="287"/>
      <c r="R961" s="287"/>
      <c r="S961" s="287"/>
      <c r="T961" s="287"/>
      <c r="U961" s="287"/>
      <c r="V961" s="287"/>
      <c r="W961" s="287"/>
      <c r="X961" s="287"/>
      <c r="Y961" s="287"/>
      <c r="Z961" s="287"/>
      <c r="AA961" s="287"/>
      <c r="AB961" s="287"/>
      <c r="AC961" s="287"/>
      <c r="AD961" s="287"/>
      <c r="AE961" s="287"/>
      <c r="AF961" s="287"/>
      <c r="AG961" s="287"/>
      <c r="AH961" s="287"/>
      <c r="AI961" s="287"/>
      <c r="AJ961" s="287"/>
      <c r="AK961" s="287"/>
    </row>
    <row r="962" spans="2:37" ht="6" customHeight="1" x14ac:dyDescent="0.25"/>
    <row r="963" spans="2:37" x14ac:dyDescent="0.25">
      <c r="C963" s="277" t="s">
        <v>614</v>
      </c>
      <c r="D963" s="277"/>
      <c r="E963" s="277"/>
      <c r="F963" s="277"/>
      <c r="G963" s="277"/>
      <c r="H963" s="277"/>
      <c r="J963" s="283" t="s">
        <v>593</v>
      </c>
      <c r="K963" s="283"/>
      <c r="L963" s="283"/>
      <c r="M963" s="283"/>
      <c r="N963" s="283"/>
      <c r="O963" s="283"/>
      <c r="P963" s="283"/>
      <c r="Q963" s="283"/>
      <c r="R963" s="283"/>
      <c r="S963" s="283"/>
      <c r="T963" s="283"/>
      <c r="U963" s="283"/>
      <c r="V963" s="283"/>
      <c r="W963" s="283"/>
      <c r="X963" s="283"/>
      <c r="Y963" s="283"/>
      <c r="Z963" s="283"/>
      <c r="AA963" s="283"/>
      <c r="AB963" s="283"/>
      <c r="AC963" s="283"/>
      <c r="AD963" s="283"/>
      <c r="AE963" s="283"/>
      <c r="AF963" s="283"/>
      <c r="AG963" s="283"/>
      <c r="AH963" s="283"/>
      <c r="AI963" s="283"/>
      <c r="AJ963" s="283"/>
      <c r="AK963" s="283"/>
    </row>
    <row r="964" spans="2:37" ht="6.75" customHeight="1" x14ac:dyDescent="0.25">
      <c r="B964" s="284" t="s">
        <v>625</v>
      </c>
      <c r="C964" s="284"/>
      <c r="D964" s="284"/>
      <c r="E964" s="284"/>
      <c r="AD964" s="284" t="s">
        <v>616</v>
      </c>
      <c r="AE964" s="284"/>
      <c r="AF964" s="284"/>
      <c r="AG964" s="284"/>
      <c r="AH964" s="284"/>
      <c r="AI964" s="284"/>
      <c r="AJ964" s="284"/>
    </row>
    <row r="965" spans="2:37" ht="6" customHeight="1" x14ac:dyDescent="0.25">
      <c r="B965" s="284"/>
      <c r="C965" s="284"/>
      <c r="D965" s="284"/>
      <c r="E965" s="284"/>
      <c r="H965" s="285" t="s">
        <v>617</v>
      </c>
      <c r="I965" s="285"/>
      <c r="J965" s="285"/>
      <c r="K965" s="285"/>
      <c r="L965" s="285"/>
      <c r="M965" s="285"/>
      <c r="N965" s="285"/>
      <c r="O965" s="285"/>
      <c r="P965" s="285"/>
      <c r="Q965" s="285"/>
      <c r="R965" s="285"/>
      <c r="U965" s="285" t="s">
        <v>618</v>
      </c>
      <c r="V965" s="285"/>
      <c r="W965" s="285"/>
      <c r="X965" s="285"/>
      <c r="Y965" s="285"/>
      <c r="Z965" s="285"/>
      <c r="AD965" s="284"/>
      <c r="AE965" s="284"/>
      <c r="AF965" s="284"/>
      <c r="AG965" s="284"/>
      <c r="AH965" s="284"/>
      <c r="AI965" s="284"/>
      <c r="AJ965" s="284"/>
    </row>
    <row r="966" spans="2:37" ht="7.5" customHeight="1" x14ac:dyDescent="0.25">
      <c r="B966" s="284"/>
      <c r="C966" s="284"/>
      <c r="D966" s="284"/>
      <c r="E966" s="284"/>
      <c r="H966" s="285"/>
      <c r="I966" s="285"/>
      <c r="J966" s="285"/>
      <c r="K966" s="285"/>
      <c r="L966" s="285"/>
      <c r="M966" s="285"/>
      <c r="N966" s="285"/>
      <c r="O966" s="285"/>
      <c r="P966" s="285"/>
      <c r="Q966" s="285"/>
      <c r="R966" s="285"/>
      <c r="U966" s="285"/>
      <c r="V966" s="285"/>
      <c r="W966" s="285"/>
      <c r="X966" s="285"/>
      <c r="Y966" s="285"/>
      <c r="Z966" s="285"/>
      <c r="AD966" s="284"/>
      <c r="AE966" s="284"/>
      <c r="AF966" s="284"/>
      <c r="AG966" s="284"/>
      <c r="AH966" s="284"/>
      <c r="AI966" s="284"/>
      <c r="AJ966" s="284"/>
    </row>
    <row r="967" spans="2:37" ht="6.75" customHeight="1" x14ac:dyDescent="0.25">
      <c r="B967" s="284"/>
      <c r="C967" s="284"/>
      <c r="D967" s="284"/>
      <c r="E967" s="284"/>
      <c r="AD967" s="284"/>
      <c r="AE967" s="284"/>
      <c r="AF967" s="284"/>
      <c r="AG967" s="284"/>
      <c r="AH967" s="284"/>
      <c r="AI967" s="284"/>
      <c r="AJ967" s="284"/>
    </row>
    <row r="968" spans="2:37" x14ac:dyDescent="0.25">
      <c r="F968" s="280" t="s">
        <v>1236</v>
      </c>
      <c r="G968" s="280"/>
      <c r="H968" s="280"/>
      <c r="I968" s="280"/>
      <c r="J968" s="280"/>
      <c r="K968" s="280"/>
      <c r="L968" s="280"/>
      <c r="M968" s="280"/>
      <c r="N968" s="280"/>
      <c r="O968" s="280"/>
      <c r="P968" s="280"/>
      <c r="Q968" s="280"/>
      <c r="R968" s="280"/>
      <c r="S968" s="280"/>
      <c r="V968" s="134">
        <v>113</v>
      </c>
      <c r="X968" s="281" t="s">
        <v>316</v>
      </c>
      <c r="Y968" s="281"/>
      <c r="Z968" s="281"/>
      <c r="AA968" s="281"/>
      <c r="AF968" s="282" t="s">
        <v>1237</v>
      </c>
      <c r="AG968" s="282"/>
      <c r="AH968" s="282"/>
      <c r="AI968" s="282"/>
      <c r="AJ968" s="282"/>
    </row>
    <row r="969" spans="2:37" ht="11.25" customHeight="1" x14ac:dyDescent="0.25">
      <c r="F969" s="280"/>
      <c r="G969" s="280"/>
      <c r="H969" s="280"/>
      <c r="I969" s="280"/>
      <c r="J969" s="280"/>
      <c r="K969" s="280"/>
      <c r="L969" s="280"/>
      <c r="M969" s="280"/>
      <c r="N969" s="280"/>
      <c r="O969" s="280"/>
      <c r="P969" s="280"/>
      <c r="Q969" s="280"/>
      <c r="R969" s="280"/>
      <c r="S969" s="280"/>
    </row>
    <row r="970" spans="2:37" x14ac:dyDescent="0.25">
      <c r="F970" s="250" t="s">
        <v>596</v>
      </c>
      <c r="G970" s="250"/>
      <c r="H970" s="250"/>
      <c r="I970" s="250"/>
      <c r="J970" s="250"/>
      <c r="L970" s="279" t="s">
        <v>597</v>
      </c>
      <c r="M970" s="279"/>
      <c r="N970" s="279"/>
      <c r="O970" s="279"/>
      <c r="P970" s="279"/>
      <c r="Q970" s="279"/>
      <c r="R970" s="279"/>
      <c r="S970" s="279"/>
      <c r="T970" s="279"/>
    </row>
    <row r="971" spans="2:37" x14ac:dyDescent="0.25">
      <c r="F971" s="280" t="s">
        <v>1238</v>
      </c>
      <c r="G971" s="280"/>
      <c r="H971" s="280"/>
      <c r="I971" s="280"/>
      <c r="J971" s="280"/>
      <c r="K971" s="280"/>
      <c r="L971" s="280"/>
      <c r="M971" s="280"/>
      <c r="N971" s="280"/>
      <c r="O971" s="280"/>
      <c r="P971" s="280"/>
      <c r="Q971" s="280"/>
      <c r="R971" s="280"/>
      <c r="S971" s="280"/>
      <c r="V971" s="134">
        <v>113</v>
      </c>
      <c r="X971" s="281" t="s">
        <v>316</v>
      </c>
      <c r="Y971" s="281"/>
      <c r="Z971" s="281"/>
      <c r="AA971" s="281"/>
      <c r="AF971" s="282" t="s">
        <v>1239</v>
      </c>
      <c r="AG971" s="282"/>
      <c r="AH971" s="282"/>
      <c r="AI971" s="282"/>
      <c r="AJ971" s="282"/>
    </row>
    <row r="972" spans="2:37" ht="11.25" customHeight="1" x14ac:dyDescent="0.25">
      <c r="F972" s="280"/>
      <c r="G972" s="280"/>
      <c r="H972" s="280"/>
      <c r="I972" s="280"/>
      <c r="J972" s="280"/>
      <c r="K972" s="280"/>
      <c r="L972" s="280"/>
      <c r="M972" s="280"/>
      <c r="N972" s="280"/>
      <c r="O972" s="280"/>
      <c r="P972" s="280"/>
      <c r="Q972" s="280"/>
      <c r="R972" s="280"/>
      <c r="S972" s="280"/>
    </row>
    <row r="973" spans="2:37" x14ac:dyDescent="0.25">
      <c r="F973" s="250" t="s">
        <v>596</v>
      </c>
      <c r="G973" s="250"/>
      <c r="H973" s="250"/>
      <c r="I973" s="250"/>
      <c r="J973" s="250"/>
      <c r="L973" s="279" t="s">
        <v>597</v>
      </c>
      <c r="M973" s="279"/>
      <c r="N973" s="279"/>
      <c r="O973" s="279"/>
      <c r="P973" s="279"/>
      <c r="Q973" s="279"/>
      <c r="R973" s="279"/>
      <c r="S973" s="279"/>
      <c r="T973" s="279"/>
    </row>
    <row r="974" spans="2:37" x14ac:dyDescent="0.25">
      <c r="F974" s="280" t="s">
        <v>1240</v>
      </c>
      <c r="G974" s="280"/>
      <c r="H974" s="280"/>
      <c r="I974" s="280"/>
      <c r="J974" s="280"/>
      <c r="K974" s="280"/>
      <c r="L974" s="280"/>
      <c r="M974" s="280"/>
      <c r="N974" s="280"/>
      <c r="O974" s="280"/>
      <c r="P974" s="280"/>
      <c r="Q974" s="280"/>
      <c r="R974" s="280"/>
      <c r="S974" s="280"/>
      <c r="V974" s="134">
        <v>113</v>
      </c>
      <c r="X974" s="281" t="s">
        <v>316</v>
      </c>
      <c r="Y974" s="281"/>
      <c r="Z974" s="281"/>
      <c r="AA974" s="281"/>
      <c r="AF974" s="282" t="s">
        <v>1241</v>
      </c>
      <c r="AG974" s="282"/>
      <c r="AH974" s="282"/>
      <c r="AI974" s="282"/>
      <c r="AJ974" s="282"/>
    </row>
    <row r="975" spans="2:37" ht="11.25" customHeight="1" x14ac:dyDescent="0.25">
      <c r="F975" s="280"/>
      <c r="G975" s="280"/>
      <c r="H975" s="280"/>
      <c r="I975" s="280"/>
      <c r="J975" s="280"/>
      <c r="K975" s="280"/>
      <c r="L975" s="280"/>
      <c r="M975" s="280"/>
      <c r="N975" s="280"/>
      <c r="O975" s="280"/>
      <c r="P975" s="280"/>
      <c r="Q975" s="280"/>
      <c r="R975" s="280"/>
      <c r="S975" s="280"/>
    </row>
    <row r="976" spans="2:37" ht="12" customHeight="1" x14ac:dyDescent="0.25">
      <c r="F976" s="280"/>
      <c r="G976" s="280"/>
      <c r="H976" s="280"/>
      <c r="I976" s="280"/>
      <c r="J976" s="280"/>
      <c r="K976" s="280"/>
      <c r="L976" s="280"/>
      <c r="M976" s="280"/>
      <c r="N976" s="280"/>
      <c r="O976" s="280"/>
      <c r="P976" s="280"/>
      <c r="Q976" s="280"/>
      <c r="R976" s="280"/>
      <c r="S976" s="280"/>
    </row>
    <row r="977" spans="6:36" ht="12" customHeight="1" x14ac:dyDescent="0.25">
      <c r="F977" s="280"/>
      <c r="G977" s="280"/>
      <c r="H977" s="280"/>
      <c r="I977" s="280"/>
      <c r="J977" s="280"/>
      <c r="K977" s="280"/>
      <c r="L977" s="280"/>
      <c r="M977" s="280"/>
      <c r="N977" s="280"/>
      <c r="O977" s="280"/>
      <c r="P977" s="280"/>
      <c r="Q977" s="280"/>
      <c r="R977" s="280"/>
      <c r="S977" s="280"/>
    </row>
    <row r="978" spans="6:36" x14ac:dyDescent="0.25">
      <c r="F978" s="250" t="s">
        <v>596</v>
      </c>
      <c r="G978" s="250"/>
      <c r="H978" s="250"/>
      <c r="I978" s="250"/>
      <c r="J978" s="250"/>
      <c r="L978" s="279" t="s">
        <v>597</v>
      </c>
      <c r="M978" s="279"/>
      <c r="N978" s="279"/>
      <c r="O978" s="279"/>
      <c r="P978" s="279"/>
      <c r="Q978" s="279"/>
      <c r="R978" s="279"/>
      <c r="S978" s="279"/>
      <c r="T978" s="279"/>
    </row>
    <row r="979" spans="6:36" x14ac:dyDescent="0.25">
      <c r="F979" s="280" t="s">
        <v>1242</v>
      </c>
      <c r="G979" s="280"/>
      <c r="H979" s="280"/>
      <c r="I979" s="280"/>
      <c r="J979" s="280"/>
      <c r="K979" s="280"/>
      <c r="L979" s="280"/>
      <c r="M979" s="280"/>
      <c r="N979" s="280"/>
      <c r="O979" s="280"/>
      <c r="P979" s="280"/>
      <c r="Q979" s="280"/>
      <c r="R979" s="280"/>
      <c r="S979" s="280"/>
      <c r="V979" s="134">
        <v>113</v>
      </c>
      <c r="X979" s="281" t="s">
        <v>316</v>
      </c>
      <c r="Y979" s="281"/>
      <c r="Z979" s="281"/>
      <c r="AA979" s="281"/>
      <c r="AF979" s="282" t="s">
        <v>748</v>
      </c>
      <c r="AG979" s="282"/>
      <c r="AH979" s="282"/>
      <c r="AI979" s="282"/>
      <c r="AJ979" s="282"/>
    </row>
    <row r="980" spans="6:36" ht="11.25" customHeight="1" x14ac:dyDescent="0.25">
      <c r="F980" s="280"/>
      <c r="G980" s="280"/>
      <c r="H980" s="280"/>
      <c r="I980" s="280"/>
      <c r="J980" s="280"/>
      <c r="K980" s="280"/>
      <c r="L980" s="280"/>
      <c r="M980" s="280"/>
      <c r="N980" s="280"/>
      <c r="O980" s="280"/>
      <c r="P980" s="280"/>
      <c r="Q980" s="280"/>
      <c r="R980" s="280"/>
      <c r="S980" s="280"/>
    </row>
    <row r="981" spans="6:36" ht="12" customHeight="1" x14ac:dyDescent="0.25">
      <c r="F981" s="280"/>
      <c r="G981" s="280"/>
      <c r="H981" s="280"/>
      <c r="I981" s="280"/>
      <c r="J981" s="280"/>
      <c r="K981" s="280"/>
      <c r="L981" s="280"/>
      <c r="M981" s="280"/>
      <c r="N981" s="280"/>
      <c r="O981" s="280"/>
      <c r="P981" s="280"/>
      <c r="Q981" s="280"/>
      <c r="R981" s="280"/>
      <c r="S981" s="280"/>
    </row>
    <row r="982" spans="6:36" x14ac:dyDescent="0.25">
      <c r="F982" s="250" t="s">
        <v>636</v>
      </c>
      <c r="G982" s="250"/>
      <c r="H982" s="250"/>
      <c r="I982" s="250"/>
      <c r="J982" s="250"/>
      <c r="L982" s="279" t="s">
        <v>637</v>
      </c>
      <c r="M982" s="279"/>
      <c r="N982" s="279"/>
      <c r="O982" s="279"/>
      <c r="P982" s="279"/>
      <c r="Q982" s="279"/>
      <c r="R982" s="279"/>
      <c r="S982" s="279"/>
      <c r="T982" s="279"/>
    </row>
    <row r="983" spans="6:36" x14ac:dyDescent="0.25">
      <c r="F983" s="280" t="s">
        <v>1243</v>
      </c>
      <c r="G983" s="280"/>
      <c r="H983" s="280"/>
      <c r="I983" s="280"/>
      <c r="J983" s="280"/>
      <c r="K983" s="280"/>
      <c r="L983" s="280"/>
      <c r="M983" s="280"/>
      <c r="N983" s="280"/>
      <c r="O983" s="280"/>
      <c r="P983" s="280"/>
      <c r="Q983" s="280"/>
      <c r="R983" s="280"/>
      <c r="S983" s="280"/>
      <c r="V983" s="134">
        <v>113</v>
      </c>
      <c r="X983" s="281" t="s">
        <v>316</v>
      </c>
      <c r="Y983" s="281"/>
      <c r="Z983" s="281"/>
      <c r="AA983" s="281"/>
      <c r="AF983" s="282" t="s">
        <v>746</v>
      </c>
      <c r="AG983" s="282"/>
      <c r="AH983" s="282"/>
      <c r="AI983" s="282"/>
      <c r="AJ983" s="282"/>
    </row>
    <row r="984" spans="6:36" ht="11.25" customHeight="1" x14ac:dyDescent="0.25">
      <c r="F984" s="280"/>
      <c r="G984" s="280"/>
      <c r="H984" s="280"/>
      <c r="I984" s="280"/>
      <c r="J984" s="280"/>
      <c r="K984" s="280"/>
      <c r="L984" s="280"/>
      <c r="M984" s="280"/>
      <c r="N984" s="280"/>
      <c r="O984" s="280"/>
      <c r="P984" s="280"/>
      <c r="Q984" s="280"/>
      <c r="R984" s="280"/>
      <c r="S984" s="280"/>
    </row>
    <row r="985" spans="6:36" x14ac:dyDescent="0.25">
      <c r="F985" s="250" t="s">
        <v>636</v>
      </c>
      <c r="G985" s="250"/>
      <c r="H985" s="250"/>
      <c r="I985" s="250"/>
      <c r="J985" s="250"/>
      <c r="L985" s="279" t="s">
        <v>637</v>
      </c>
      <c r="M985" s="279"/>
      <c r="N985" s="279"/>
      <c r="O985" s="279"/>
      <c r="P985" s="279"/>
      <c r="Q985" s="279"/>
      <c r="R985" s="279"/>
      <c r="S985" s="279"/>
      <c r="T985" s="279"/>
    </row>
    <row r="986" spans="6:36" x14ac:dyDescent="0.25">
      <c r="F986" s="280" t="s">
        <v>1244</v>
      </c>
      <c r="G986" s="280"/>
      <c r="H986" s="280"/>
      <c r="I986" s="280"/>
      <c r="J986" s="280"/>
      <c r="K986" s="280"/>
      <c r="L986" s="280"/>
      <c r="M986" s="280"/>
      <c r="N986" s="280"/>
      <c r="O986" s="280"/>
      <c r="P986" s="280"/>
      <c r="Q986" s="280"/>
      <c r="R986" s="280"/>
      <c r="S986" s="280"/>
      <c r="V986" s="134">
        <v>113</v>
      </c>
      <c r="X986" s="281" t="s">
        <v>316</v>
      </c>
      <c r="Y986" s="281"/>
      <c r="Z986" s="281"/>
      <c r="AA986" s="281"/>
      <c r="AF986" s="282" t="s">
        <v>746</v>
      </c>
      <c r="AG986" s="282"/>
      <c r="AH986" s="282"/>
      <c r="AI986" s="282"/>
      <c r="AJ986" s="282"/>
    </row>
    <row r="987" spans="6:36" ht="11.25" customHeight="1" x14ac:dyDescent="0.25">
      <c r="F987" s="280"/>
      <c r="G987" s="280"/>
      <c r="H987" s="280"/>
      <c r="I987" s="280"/>
      <c r="J987" s="280"/>
      <c r="K987" s="280"/>
      <c r="L987" s="280"/>
      <c r="M987" s="280"/>
      <c r="N987" s="280"/>
      <c r="O987" s="280"/>
      <c r="P987" s="280"/>
      <c r="Q987" s="280"/>
      <c r="R987" s="280"/>
      <c r="S987" s="280"/>
    </row>
    <row r="988" spans="6:36" x14ac:dyDescent="0.25">
      <c r="F988" s="250" t="s">
        <v>636</v>
      </c>
      <c r="G988" s="250"/>
      <c r="H988" s="250"/>
      <c r="I988" s="250"/>
      <c r="J988" s="250"/>
      <c r="L988" s="279" t="s">
        <v>637</v>
      </c>
      <c r="M988" s="279"/>
      <c r="N988" s="279"/>
      <c r="O988" s="279"/>
      <c r="P988" s="279"/>
      <c r="Q988" s="279"/>
      <c r="R988" s="279"/>
      <c r="S988" s="279"/>
      <c r="T988" s="279"/>
    </row>
    <row r="989" spans="6:36" x14ac:dyDescent="0.25">
      <c r="F989" s="280" t="s">
        <v>1245</v>
      </c>
      <c r="G989" s="280"/>
      <c r="H989" s="280"/>
      <c r="I989" s="280"/>
      <c r="J989" s="280"/>
      <c r="K989" s="280"/>
      <c r="L989" s="280"/>
      <c r="M989" s="280"/>
      <c r="N989" s="280"/>
      <c r="O989" s="280"/>
      <c r="P989" s="280"/>
      <c r="Q989" s="280"/>
      <c r="R989" s="280"/>
      <c r="S989" s="280"/>
      <c r="V989" s="134">
        <v>113</v>
      </c>
      <c r="X989" s="281" t="s">
        <v>316</v>
      </c>
      <c r="Y989" s="281"/>
      <c r="Z989" s="281"/>
      <c r="AA989" s="281"/>
      <c r="AF989" s="282" t="s">
        <v>745</v>
      </c>
      <c r="AG989" s="282"/>
      <c r="AH989" s="282"/>
      <c r="AI989" s="282"/>
      <c r="AJ989" s="282"/>
    </row>
    <row r="990" spans="6:36" ht="11.25" customHeight="1" x14ac:dyDescent="0.25">
      <c r="F990" s="280"/>
      <c r="G990" s="280"/>
      <c r="H990" s="280"/>
      <c r="I990" s="280"/>
      <c r="J990" s="280"/>
      <c r="K990" s="280"/>
      <c r="L990" s="280"/>
      <c r="M990" s="280"/>
      <c r="N990" s="280"/>
      <c r="O990" s="280"/>
      <c r="P990" s="280"/>
      <c r="Q990" s="280"/>
      <c r="R990" s="280"/>
      <c r="S990" s="280"/>
    </row>
    <row r="991" spans="6:36" ht="12" customHeight="1" x14ac:dyDescent="0.25">
      <c r="F991" s="280"/>
      <c r="G991" s="280"/>
      <c r="H991" s="280"/>
      <c r="I991" s="280"/>
      <c r="J991" s="280"/>
      <c r="K991" s="280"/>
      <c r="L991" s="280"/>
      <c r="M991" s="280"/>
      <c r="N991" s="280"/>
      <c r="O991" s="280"/>
      <c r="P991" s="280"/>
      <c r="Q991" s="280"/>
      <c r="R991" s="280"/>
      <c r="S991" s="280"/>
    </row>
    <row r="992" spans="6:36" x14ac:dyDescent="0.25">
      <c r="F992" s="250" t="s">
        <v>666</v>
      </c>
      <c r="G992" s="250"/>
      <c r="H992" s="250"/>
      <c r="I992" s="250"/>
      <c r="J992" s="250"/>
      <c r="L992" s="279" t="s">
        <v>667</v>
      </c>
      <c r="M992" s="279"/>
      <c r="N992" s="279"/>
      <c r="O992" s="279"/>
      <c r="P992" s="279"/>
      <c r="Q992" s="279"/>
      <c r="R992" s="279"/>
      <c r="S992" s="279"/>
      <c r="T992" s="279"/>
    </row>
    <row r="993" spans="2:37" x14ac:dyDescent="0.25">
      <c r="F993" s="280" t="s">
        <v>1246</v>
      </c>
      <c r="G993" s="280"/>
      <c r="H993" s="280"/>
      <c r="I993" s="280"/>
      <c r="J993" s="280"/>
      <c r="K993" s="280"/>
      <c r="L993" s="280"/>
      <c r="M993" s="280"/>
      <c r="N993" s="280"/>
      <c r="O993" s="280"/>
      <c r="P993" s="280"/>
      <c r="Q993" s="280"/>
      <c r="R993" s="280"/>
      <c r="S993" s="280"/>
      <c r="V993" s="134">
        <v>113</v>
      </c>
      <c r="X993" s="281" t="s">
        <v>316</v>
      </c>
      <c r="Y993" s="281"/>
      <c r="Z993" s="281"/>
      <c r="AA993" s="281"/>
      <c r="AF993" s="282" t="s">
        <v>1247</v>
      </c>
      <c r="AG993" s="282"/>
      <c r="AH993" s="282"/>
      <c r="AI993" s="282"/>
      <c r="AJ993" s="282"/>
    </row>
    <row r="994" spans="2:37" ht="11.25" customHeight="1" x14ac:dyDescent="0.25">
      <c r="F994" s="280"/>
      <c r="G994" s="280"/>
      <c r="H994" s="280"/>
      <c r="I994" s="280"/>
      <c r="J994" s="280"/>
      <c r="K994" s="280"/>
      <c r="L994" s="280"/>
      <c r="M994" s="280"/>
      <c r="N994" s="280"/>
      <c r="O994" s="280"/>
      <c r="P994" s="280"/>
      <c r="Q994" s="280"/>
      <c r="R994" s="280"/>
      <c r="S994" s="280"/>
    </row>
    <row r="995" spans="2:37" ht="12" customHeight="1" x14ac:dyDescent="0.25">
      <c r="F995" s="280"/>
      <c r="G995" s="280"/>
      <c r="H995" s="280"/>
      <c r="I995" s="280"/>
      <c r="J995" s="280"/>
      <c r="K995" s="280"/>
      <c r="L995" s="280"/>
      <c r="M995" s="280"/>
      <c r="N995" s="280"/>
      <c r="O995" s="280"/>
      <c r="P995" s="280"/>
      <c r="Q995" s="280"/>
      <c r="R995" s="280"/>
      <c r="S995" s="280"/>
    </row>
    <row r="996" spans="2:37" x14ac:dyDescent="0.25">
      <c r="F996" s="250" t="s">
        <v>596</v>
      </c>
      <c r="G996" s="250"/>
      <c r="H996" s="250"/>
      <c r="I996" s="250"/>
      <c r="J996" s="250"/>
      <c r="L996" s="279" t="s">
        <v>597</v>
      </c>
      <c r="M996" s="279"/>
      <c r="N996" s="279"/>
      <c r="O996" s="279"/>
      <c r="P996" s="279"/>
      <c r="Q996" s="279"/>
      <c r="R996" s="279"/>
      <c r="S996" s="279"/>
      <c r="T996" s="279"/>
    </row>
    <row r="997" spans="2:37" x14ac:dyDescent="0.25">
      <c r="F997" s="280" t="s">
        <v>1248</v>
      </c>
      <c r="G997" s="280"/>
      <c r="H997" s="280"/>
      <c r="I997" s="280"/>
      <c r="J997" s="280"/>
      <c r="K997" s="280"/>
      <c r="L997" s="280"/>
      <c r="M997" s="280"/>
      <c r="N997" s="280"/>
      <c r="O997" s="280"/>
      <c r="P997" s="280"/>
      <c r="Q997" s="280"/>
      <c r="R997" s="280"/>
      <c r="S997" s="280"/>
      <c r="V997" s="134">
        <v>113</v>
      </c>
      <c r="X997" s="281" t="s">
        <v>316</v>
      </c>
      <c r="Y997" s="281"/>
      <c r="Z997" s="281"/>
      <c r="AA997" s="281"/>
      <c r="AF997" s="282" t="s">
        <v>787</v>
      </c>
      <c r="AG997" s="282"/>
      <c r="AH997" s="282"/>
      <c r="AI997" s="282"/>
      <c r="AJ997" s="282"/>
    </row>
    <row r="998" spans="2:37" ht="11.25" customHeight="1" x14ac:dyDescent="0.25">
      <c r="F998" s="280"/>
      <c r="G998" s="280"/>
      <c r="H998" s="280"/>
      <c r="I998" s="280"/>
      <c r="J998" s="280"/>
      <c r="K998" s="280"/>
      <c r="L998" s="280"/>
      <c r="M998" s="280"/>
      <c r="N998" s="280"/>
      <c r="O998" s="280"/>
      <c r="P998" s="280"/>
      <c r="Q998" s="280"/>
      <c r="R998" s="280"/>
      <c r="S998" s="280"/>
    </row>
    <row r="999" spans="2:37" ht="12" customHeight="1" x14ac:dyDescent="0.25">
      <c r="F999" s="280"/>
      <c r="G999" s="280"/>
      <c r="H999" s="280"/>
      <c r="I999" s="280"/>
      <c r="J999" s="280"/>
      <c r="K999" s="280"/>
      <c r="L999" s="280"/>
      <c r="M999" s="280"/>
      <c r="N999" s="280"/>
      <c r="O999" s="280"/>
      <c r="P999" s="280"/>
      <c r="Q999" s="280"/>
      <c r="R999" s="280"/>
      <c r="S999" s="280"/>
    </row>
    <row r="1000" spans="2:37" x14ac:dyDescent="0.25">
      <c r="F1000" s="250" t="s">
        <v>596</v>
      </c>
      <c r="G1000" s="250"/>
      <c r="H1000" s="250"/>
      <c r="I1000" s="250"/>
      <c r="J1000" s="250"/>
      <c r="L1000" s="279" t="s">
        <v>597</v>
      </c>
      <c r="M1000" s="279"/>
      <c r="N1000" s="279"/>
      <c r="O1000" s="279"/>
      <c r="P1000" s="279"/>
      <c r="Q1000" s="279"/>
      <c r="R1000" s="279"/>
      <c r="S1000" s="279"/>
      <c r="T1000" s="279"/>
    </row>
    <row r="1001" spans="2:37" x14ac:dyDescent="0.25">
      <c r="F1001" s="280" t="s">
        <v>1249</v>
      </c>
      <c r="G1001" s="280"/>
      <c r="H1001" s="280"/>
      <c r="I1001" s="280"/>
      <c r="J1001" s="280"/>
      <c r="K1001" s="280"/>
      <c r="L1001" s="280"/>
      <c r="M1001" s="280"/>
      <c r="N1001" s="280"/>
      <c r="O1001" s="280"/>
      <c r="P1001" s="280"/>
      <c r="Q1001" s="280"/>
      <c r="R1001" s="280"/>
      <c r="S1001" s="280"/>
      <c r="V1001" s="134">
        <v>113</v>
      </c>
      <c r="X1001" s="281" t="s">
        <v>316</v>
      </c>
      <c r="Y1001" s="281"/>
      <c r="Z1001" s="281"/>
      <c r="AA1001" s="281"/>
      <c r="AF1001" s="282" t="s">
        <v>691</v>
      </c>
      <c r="AG1001" s="282"/>
      <c r="AH1001" s="282"/>
      <c r="AI1001" s="282"/>
      <c r="AJ1001" s="282"/>
    </row>
    <row r="1002" spans="2:37" ht="11.25" customHeight="1" x14ac:dyDescent="0.25">
      <c r="F1002" s="280"/>
      <c r="G1002" s="280"/>
      <c r="H1002" s="280"/>
      <c r="I1002" s="280"/>
      <c r="J1002" s="280"/>
      <c r="K1002" s="280"/>
      <c r="L1002" s="280"/>
      <c r="M1002" s="280"/>
      <c r="N1002" s="280"/>
      <c r="O1002" s="280"/>
      <c r="P1002" s="280"/>
      <c r="Q1002" s="280"/>
      <c r="R1002" s="280"/>
      <c r="S1002" s="280"/>
    </row>
    <row r="1003" spans="2:37" x14ac:dyDescent="0.25">
      <c r="F1003" s="250" t="s">
        <v>596</v>
      </c>
      <c r="G1003" s="250"/>
      <c r="H1003" s="250"/>
      <c r="I1003" s="250"/>
      <c r="J1003" s="250"/>
      <c r="L1003" s="279" t="s">
        <v>597</v>
      </c>
      <c r="M1003" s="279"/>
      <c r="N1003" s="279"/>
      <c r="O1003" s="279"/>
      <c r="P1003" s="279"/>
      <c r="Q1003" s="279"/>
      <c r="R1003" s="279"/>
      <c r="S1003" s="279"/>
      <c r="T1003" s="279"/>
    </row>
    <row r="1004" spans="2:37" ht="14.25" customHeight="1" x14ac:dyDescent="0.25">
      <c r="B1004" s="286" t="s">
        <v>566</v>
      </c>
      <c r="C1004" s="286"/>
      <c r="D1004" s="286"/>
      <c r="J1004" s="287" t="s">
        <v>613</v>
      </c>
      <c r="K1004" s="287"/>
      <c r="L1004" s="287"/>
      <c r="M1004" s="287"/>
      <c r="N1004" s="287"/>
      <c r="O1004" s="287"/>
      <c r="P1004" s="287"/>
      <c r="Q1004" s="287"/>
      <c r="R1004" s="287"/>
      <c r="S1004" s="287"/>
      <c r="T1004" s="287"/>
      <c r="U1004" s="287"/>
      <c r="V1004" s="287"/>
      <c r="W1004" s="287"/>
      <c r="X1004" s="287"/>
      <c r="Y1004" s="287"/>
      <c r="Z1004" s="287"/>
      <c r="AA1004" s="287"/>
      <c r="AB1004" s="287"/>
      <c r="AC1004" s="287"/>
      <c r="AD1004" s="287"/>
      <c r="AE1004" s="287"/>
      <c r="AF1004" s="287"/>
      <c r="AG1004" s="287"/>
      <c r="AH1004" s="287"/>
      <c r="AI1004" s="287"/>
      <c r="AJ1004" s="287"/>
      <c r="AK1004" s="287"/>
    </row>
    <row r="1005" spans="2:37" ht="6" customHeight="1" x14ac:dyDescent="0.25"/>
    <row r="1006" spans="2:37" x14ac:dyDescent="0.25">
      <c r="C1006" s="277" t="s">
        <v>614</v>
      </c>
      <c r="D1006" s="277"/>
      <c r="E1006" s="277"/>
      <c r="F1006" s="277"/>
      <c r="G1006" s="277"/>
      <c r="H1006" s="277"/>
      <c r="J1006" s="283" t="s">
        <v>593</v>
      </c>
      <c r="K1006" s="283"/>
      <c r="L1006" s="283"/>
      <c r="M1006" s="283"/>
      <c r="N1006" s="283"/>
      <c r="O1006" s="283"/>
      <c r="P1006" s="283"/>
      <c r="Q1006" s="283"/>
      <c r="R1006" s="283"/>
      <c r="S1006" s="283"/>
      <c r="T1006" s="283"/>
      <c r="U1006" s="283"/>
      <c r="V1006" s="283"/>
      <c r="W1006" s="283"/>
      <c r="X1006" s="283"/>
      <c r="Y1006" s="283"/>
      <c r="Z1006" s="283"/>
      <c r="AA1006" s="283"/>
      <c r="AB1006" s="283"/>
      <c r="AC1006" s="283"/>
      <c r="AD1006" s="283"/>
      <c r="AE1006" s="283"/>
      <c r="AF1006" s="283"/>
      <c r="AG1006" s="283"/>
      <c r="AH1006" s="283"/>
      <c r="AI1006" s="283"/>
      <c r="AJ1006" s="283"/>
      <c r="AK1006" s="283"/>
    </row>
    <row r="1007" spans="2:37" ht="6.75" customHeight="1" x14ac:dyDescent="0.25">
      <c r="B1007" s="284" t="s">
        <v>625</v>
      </c>
      <c r="C1007" s="284"/>
      <c r="D1007" s="284"/>
      <c r="E1007" s="284"/>
      <c r="AD1007" s="284" t="s">
        <v>616</v>
      </c>
      <c r="AE1007" s="284"/>
      <c r="AF1007" s="284"/>
      <c r="AG1007" s="284"/>
      <c r="AH1007" s="284"/>
      <c r="AI1007" s="284"/>
      <c r="AJ1007" s="284"/>
    </row>
    <row r="1008" spans="2:37" ht="6" customHeight="1" x14ac:dyDescent="0.25">
      <c r="B1008" s="284"/>
      <c r="C1008" s="284"/>
      <c r="D1008" s="284"/>
      <c r="E1008" s="284"/>
      <c r="H1008" s="285" t="s">
        <v>617</v>
      </c>
      <c r="I1008" s="285"/>
      <c r="J1008" s="285"/>
      <c r="K1008" s="285"/>
      <c r="L1008" s="285"/>
      <c r="M1008" s="285"/>
      <c r="N1008" s="285"/>
      <c r="O1008" s="285"/>
      <c r="P1008" s="285"/>
      <c r="Q1008" s="285"/>
      <c r="R1008" s="285"/>
      <c r="U1008" s="285" t="s">
        <v>618</v>
      </c>
      <c r="V1008" s="285"/>
      <c r="W1008" s="285"/>
      <c r="X1008" s="285"/>
      <c r="Y1008" s="285"/>
      <c r="Z1008" s="285"/>
      <c r="AD1008" s="284"/>
      <c r="AE1008" s="284"/>
      <c r="AF1008" s="284"/>
      <c r="AG1008" s="284"/>
      <c r="AH1008" s="284"/>
      <c r="AI1008" s="284"/>
      <c r="AJ1008" s="284"/>
    </row>
    <row r="1009" spans="2:36" ht="7.5" customHeight="1" x14ac:dyDescent="0.25">
      <c r="B1009" s="284"/>
      <c r="C1009" s="284"/>
      <c r="D1009" s="284"/>
      <c r="E1009" s="284"/>
      <c r="H1009" s="285"/>
      <c r="I1009" s="285"/>
      <c r="J1009" s="285"/>
      <c r="K1009" s="285"/>
      <c r="L1009" s="285"/>
      <c r="M1009" s="285"/>
      <c r="N1009" s="285"/>
      <c r="O1009" s="285"/>
      <c r="P1009" s="285"/>
      <c r="Q1009" s="285"/>
      <c r="R1009" s="285"/>
      <c r="U1009" s="285"/>
      <c r="V1009" s="285"/>
      <c r="W1009" s="285"/>
      <c r="X1009" s="285"/>
      <c r="Y1009" s="285"/>
      <c r="Z1009" s="285"/>
      <c r="AD1009" s="284"/>
      <c r="AE1009" s="284"/>
      <c r="AF1009" s="284"/>
      <c r="AG1009" s="284"/>
      <c r="AH1009" s="284"/>
      <c r="AI1009" s="284"/>
      <c r="AJ1009" s="284"/>
    </row>
    <row r="1010" spans="2:36" ht="6.75" customHeight="1" x14ac:dyDescent="0.25">
      <c r="B1010" s="284"/>
      <c r="C1010" s="284"/>
      <c r="D1010" s="284"/>
      <c r="E1010" s="284"/>
      <c r="AD1010" s="284"/>
      <c r="AE1010" s="284"/>
      <c r="AF1010" s="284"/>
      <c r="AG1010" s="284"/>
      <c r="AH1010" s="284"/>
      <c r="AI1010" s="284"/>
      <c r="AJ1010" s="284"/>
    </row>
    <row r="1011" spans="2:36" x14ac:dyDescent="0.25">
      <c r="F1011" s="280" t="s">
        <v>1250</v>
      </c>
      <c r="G1011" s="280"/>
      <c r="H1011" s="280"/>
      <c r="I1011" s="280"/>
      <c r="J1011" s="280"/>
      <c r="K1011" s="280"/>
      <c r="L1011" s="280"/>
      <c r="M1011" s="280"/>
      <c r="N1011" s="280"/>
      <c r="O1011" s="280"/>
      <c r="P1011" s="280"/>
      <c r="Q1011" s="280"/>
      <c r="R1011" s="280"/>
      <c r="S1011" s="280"/>
      <c r="V1011" s="134">
        <v>113</v>
      </c>
      <c r="X1011" s="281" t="s">
        <v>316</v>
      </c>
      <c r="Y1011" s="281"/>
      <c r="Z1011" s="281"/>
      <c r="AA1011" s="281"/>
      <c r="AF1011" s="282" t="s">
        <v>1251</v>
      </c>
      <c r="AG1011" s="282"/>
      <c r="AH1011" s="282"/>
      <c r="AI1011" s="282"/>
      <c r="AJ1011" s="282"/>
    </row>
    <row r="1012" spans="2:36" ht="11.25" customHeight="1" x14ac:dyDescent="0.25">
      <c r="F1012" s="280"/>
      <c r="G1012" s="280"/>
      <c r="H1012" s="280"/>
      <c r="I1012" s="280"/>
      <c r="J1012" s="280"/>
      <c r="K1012" s="280"/>
      <c r="L1012" s="280"/>
      <c r="M1012" s="280"/>
      <c r="N1012" s="280"/>
      <c r="O1012" s="280"/>
      <c r="P1012" s="280"/>
      <c r="Q1012" s="280"/>
      <c r="R1012" s="280"/>
      <c r="S1012" s="280"/>
    </row>
    <row r="1013" spans="2:36" ht="12" customHeight="1" x14ac:dyDescent="0.25">
      <c r="F1013" s="280"/>
      <c r="G1013" s="280"/>
      <c r="H1013" s="280"/>
      <c r="I1013" s="280"/>
      <c r="J1013" s="280"/>
      <c r="K1013" s="280"/>
      <c r="L1013" s="280"/>
      <c r="M1013" s="280"/>
      <c r="N1013" s="280"/>
      <c r="O1013" s="280"/>
      <c r="P1013" s="280"/>
      <c r="Q1013" s="280"/>
      <c r="R1013" s="280"/>
      <c r="S1013" s="280"/>
    </row>
    <row r="1014" spans="2:36" x14ac:dyDescent="0.25">
      <c r="F1014" s="250" t="s">
        <v>596</v>
      </c>
      <c r="G1014" s="250"/>
      <c r="H1014" s="250"/>
      <c r="I1014" s="250"/>
      <c r="J1014" s="250"/>
      <c r="L1014" s="279" t="s">
        <v>597</v>
      </c>
      <c r="M1014" s="279"/>
      <c r="N1014" s="279"/>
      <c r="O1014" s="279"/>
      <c r="P1014" s="279"/>
      <c r="Q1014" s="279"/>
      <c r="R1014" s="279"/>
      <c r="S1014" s="279"/>
      <c r="T1014" s="279"/>
    </row>
    <row r="1015" spans="2:36" x14ac:dyDescent="0.25">
      <c r="F1015" s="280" t="s">
        <v>1252</v>
      </c>
      <c r="G1015" s="280"/>
      <c r="H1015" s="280"/>
      <c r="I1015" s="280"/>
      <c r="J1015" s="280"/>
      <c r="K1015" s="280"/>
      <c r="L1015" s="280"/>
      <c r="M1015" s="280"/>
      <c r="N1015" s="280"/>
      <c r="O1015" s="280"/>
      <c r="P1015" s="280"/>
      <c r="Q1015" s="280"/>
      <c r="R1015" s="280"/>
      <c r="S1015" s="280"/>
      <c r="V1015" s="134">
        <v>113</v>
      </c>
      <c r="X1015" s="281" t="s">
        <v>316</v>
      </c>
      <c r="Y1015" s="281"/>
      <c r="Z1015" s="281"/>
      <c r="AA1015" s="281"/>
      <c r="AF1015" s="282" t="s">
        <v>1253</v>
      </c>
      <c r="AG1015" s="282"/>
      <c r="AH1015" s="282"/>
      <c r="AI1015" s="282"/>
      <c r="AJ1015" s="282"/>
    </row>
    <row r="1016" spans="2:36" ht="11.25" customHeight="1" x14ac:dyDescent="0.25">
      <c r="F1016" s="280"/>
      <c r="G1016" s="280"/>
      <c r="H1016" s="280"/>
      <c r="I1016" s="280"/>
      <c r="J1016" s="280"/>
      <c r="K1016" s="280"/>
      <c r="L1016" s="280"/>
      <c r="M1016" s="280"/>
      <c r="N1016" s="280"/>
      <c r="O1016" s="280"/>
      <c r="P1016" s="280"/>
      <c r="Q1016" s="280"/>
      <c r="R1016" s="280"/>
      <c r="S1016" s="280"/>
    </row>
    <row r="1017" spans="2:36" ht="12" customHeight="1" x14ac:dyDescent="0.25">
      <c r="F1017" s="280"/>
      <c r="G1017" s="280"/>
      <c r="H1017" s="280"/>
      <c r="I1017" s="280"/>
      <c r="J1017" s="280"/>
      <c r="K1017" s="280"/>
      <c r="L1017" s="280"/>
      <c r="M1017" s="280"/>
      <c r="N1017" s="280"/>
      <c r="O1017" s="280"/>
      <c r="P1017" s="280"/>
      <c r="Q1017" s="280"/>
      <c r="R1017" s="280"/>
      <c r="S1017" s="280"/>
    </row>
    <row r="1018" spans="2:36" x14ac:dyDescent="0.25">
      <c r="F1018" s="250" t="s">
        <v>666</v>
      </c>
      <c r="G1018" s="250"/>
      <c r="H1018" s="250"/>
      <c r="I1018" s="250"/>
      <c r="J1018" s="250"/>
      <c r="L1018" s="279" t="s">
        <v>667</v>
      </c>
      <c r="M1018" s="279"/>
      <c r="N1018" s="279"/>
      <c r="O1018" s="279"/>
      <c r="P1018" s="279"/>
      <c r="Q1018" s="279"/>
      <c r="R1018" s="279"/>
      <c r="S1018" s="279"/>
      <c r="T1018" s="279"/>
    </row>
    <row r="1019" spans="2:36" x14ac:dyDescent="0.25">
      <c r="F1019" s="280" t="s">
        <v>1254</v>
      </c>
      <c r="G1019" s="280"/>
      <c r="H1019" s="280"/>
      <c r="I1019" s="280"/>
      <c r="J1019" s="280"/>
      <c r="K1019" s="280"/>
      <c r="L1019" s="280"/>
      <c r="M1019" s="280"/>
      <c r="N1019" s="280"/>
      <c r="O1019" s="280"/>
      <c r="P1019" s="280"/>
      <c r="Q1019" s="280"/>
      <c r="R1019" s="280"/>
      <c r="S1019" s="280"/>
      <c r="V1019" s="134">
        <v>113</v>
      </c>
      <c r="X1019" s="281" t="s">
        <v>316</v>
      </c>
      <c r="Y1019" s="281"/>
      <c r="Z1019" s="281"/>
      <c r="AA1019" s="281"/>
      <c r="AF1019" s="282" t="s">
        <v>786</v>
      </c>
      <c r="AG1019" s="282"/>
      <c r="AH1019" s="282"/>
      <c r="AI1019" s="282"/>
      <c r="AJ1019" s="282"/>
    </row>
    <row r="1020" spans="2:36" ht="11.25" customHeight="1" x14ac:dyDescent="0.25">
      <c r="F1020" s="280"/>
      <c r="G1020" s="280"/>
      <c r="H1020" s="280"/>
      <c r="I1020" s="280"/>
      <c r="J1020" s="280"/>
      <c r="K1020" s="280"/>
      <c r="L1020" s="280"/>
      <c r="M1020" s="280"/>
      <c r="N1020" s="280"/>
      <c r="O1020" s="280"/>
      <c r="P1020" s="280"/>
      <c r="Q1020" s="280"/>
      <c r="R1020" s="280"/>
      <c r="S1020" s="280"/>
    </row>
    <row r="1021" spans="2:36" x14ac:dyDescent="0.25">
      <c r="F1021" s="250" t="s">
        <v>666</v>
      </c>
      <c r="G1021" s="250"/>
      <c r="H1021" s="250"/>
      <c r="I1021" s="250"/>
      <c r="J1021" s="250"/>
      <c r="L1021" s="279" t="s">
        <v>667</v>
      </c>
      <c r="M1021" s="279"/>
      <c r="N1021" s="279"/>
      <c r="O1021" s="279"/>
      <c r="P1021" s="279"/>
      <c r="Q1021" s="279"/>
      <c r="R1021" s="279"/>
      <c r="S1021" s="279"/>
      <c r="T1021" s="279"/>
    </row>
    <row r="1022" spans="2:36" x14ac:dyDescent="0.25">
      <c r="F1022" s="280" t="s">
        <v>1255</v>
      </c>
      <c r="G1022" s="280"/>
      <c r="H1022" s="280"/>
      <c r="I1022" s="280"/>
      <c r="J1022" s="280"/>
      <c r="K1022" s="280"/>
      <c r="L1022" s="280"/>
      <c r="M1022" s="280"/>
      <c r="N1022" s="280"/>
      <c r="O1022" s="280"/>
      <c r="P1022" s="280"/>
      <c r="Q1022" s="280"/>
      <c r="R1022" s="280"/>
      <c r="S1022" s="280"/>
      <c r="V1022" s="134">
        <v>113</v>
      </c>
      <c r="X1022" s="281" t="s">
        <v>316</v>
      </c>
      <c r="Y1022" s="281"/>
      <c r="Z1022" s="281"/>
      <c r="AA1022" s="281"/>
      <c r="AF1022" s="282" t="s">
        <v>1256</v>
      </c>
      <c r="AG1022" s="282"/>
      <c r="AH1022" s="282"/>
      <c r="AI1022" s="282"/>
      <c r="AJ1022" s="282"/>
    </row>
    <row r="1023" spans="2:36" ht="11.25" customHeight="1" x14ac:dyDescent="0.25">
      <c r="F1023" s="280"/>
      <c r="G1023" s="280"/>
      <c r="H1023" s="280"/>
      <c r="I1023" s="280"/>
      <c r="J1023" s="280"/>
      <c r="K1023" s="280"/>
      <c r="L1023" s="280"/>
      <c r="M1023" s="280"/>
      <c r="N1023" s="280"/>
      <c r="O1023" s="280"/>
      <c r="P1023" s="280"/>
      <c r="Q1023" s="280"/>
      <c r="R1023" s="280"/>
      <c r="S1023" s="280"/>
    </row>
    <row r="1024" spans="2:36" ht="12" customHeight="1" x14ac:dyDescent="0.25">
      <c r="F1024" s="280"/>
      <c r="G1024" s="280"/>
      <c r="H1024" s="280"/>
      <c r="I1024" s="280"/>
      <c r="J1024" s="280"/>
      <c r="K1024" s="280"/>
      <c r="L1024" s="280"/>
      <c r="M1024" s="280"/>
      <c r="N1024" s="280"/>
      <c r="O1024" s="280"/>
      <c r="P1024" s="280"/>
      <c r="Q1024" s="280"/>
      <c r="R1024" s="280"/>
      <c r="S1024" s="280"/>
    </row>
    <row r="1025" spans="2:37" x14ac:dyDescent="0.25">
      <c r="F1025" s="250" t="s">
        <v>596</v>
      </c>
      <c r="G1025" s="250"/>
      <c r="H1025" s="250"/>
      <c r="I1025" s="250"/>
      <c r="J1025" s="250"/>
      <c r="L1025" s="279" t="s">
        <v>597</v>
      </c>
      <c r="M1025" s="279"/>
      <c r="N1025" s="279"/>
      <c r="O1025" s="279"/>
      <c r="P1025" s="279"/>
      <c r="Q1025" s="279"/>
      <c r="R1025" s="279"/>
      <c r="S1025" s="279"/>
      <c r="T1025" s="279"/>
    </row>
    <row r="1026" spans="2:37" x14ac:dyDescent="0.25">
      <c r="F1026" s="280" t="s">
        <v>1257</v>
      </c>
      <c r="G1026" s="280"/>
      <c r="H1026" s="280"/>
      <c r="I1026" s="280"/>
      <c r="J1026" s="280"/>
      <c r="K1026" s="280"/>
      <c r="L1026" s="280"/>
      <c r="M1026" s="280"/>
      <c r="N1026" s="280"/>
      <c r="O1026" s="280"/>
      <c r="P1026" s="280"/>
      <c r="Q1026" s="280"/>
      <c r="R1026" s="280"/>
      <c r="S1026" s="280"/>
      <c r="V1026" s="134">
        <v>113</v>
      </c>
      <c r="X1026" s="281" t="s">
        <v>316</v>
      </c>
      <c r="Y1026" s="281"/>
      <c r="Z1026" s="281"/>
      <c r="AA1026" s="281"/>
      <c r="AF1026" s="282" t="s">
        <v>726</v>
      </c>
      <c r="AG1026" s="282"/>
      <c r="AH1026" s="282"/>
      <c r="AI1026" s="282"/>
      <c r="AJ1026" s="282"/>
    </row>
    <row r="1027" spans="2:37" ht="11.25" customHeight="1" x14ac:dyDescent="0.25">
      <c r="F1027" s="280"/>
      <c r="G1027" s="280"/>
      <c r="H1027" s="280"/>
      <c r="I1027" s="280"/>
      <c r="J1027" s="280"/>
      <c r="K1027" s="280"/>
      <c r="L1027" s="280"/>
      <c r="M1027" s="280"/>
      <c r="N1027" s="280"/>
      <c r="O1027" s="280"/>
      <c r="P1027" s="280"/>
      <c r="Q1027" s="280"/>
      <c r="R1027" s="280"/>
      <c r="S1027" s="280"/>
    </row>
    <row r="1028" spans="2:37" ht="12" customHeight="1" x14ac:dyDescent="0.25">
      <c r="F1028" s="280"/>
      <c r="G1028" s="280"/>
      <c r="H1028" s="280"/>
      <c r="I1028" s="280"/>
      <c r="J1028" s="280"/>
      <c r="K1028" s="280"/>
      <c r="L1028" s="280"/>
      <c r="M1028" s="280"/>
      <c r="N1028" s="280"/>
      <c r="O1028" s="280"/>
      <c r="P1028" s="280"/>
      <c r="Q1028" s="280"/>
      <c r="R1028" s="280"/>
      <c r="S1028" s="280"/>
    </row>
    <row r="1029" spans="2:37" ht="12" customHeight="1" x14ac:dyDescent="0.25">
      <c r="F1029" s="280"/>
      <c r="G1029" s="280"/>
      <c r="H1029" s="280"/>
      <c r="I1029" s="280"/>
      <c r="J1029" s="280"/>
      <c r="K1029" s="280"/>
      <c r="L1029" s="280"/>
      <c r="M1029" s="280"/>
      <c r="N1029" s="280"/>
      <c r="O1029" s="280"/>
      <c r="P1029" s="280"/>
      <c r="Q1029" s="280"/>
      <c r="R1029" s="280"/>
      <c r="S1029" s="280"/>
    </row>
    <row r="1030" spans="2:37" x14ac:dyDescent="0.25">
      <c r="F1030" s="250" t="s">
        <v>596</v>
      </c>
      <c r="G1030" s="250"/>
      <c r="H1030" s="250"/>
      <c r="I1030" s="250"/>
      <c r="J1030" s="250"/>
      <c r="L1030" s="279" t="s">
        <v>597</v>
      </c>
      <c r="M1030" s="279"/>
      <c r="N1030" s="279"/>
      <c r="O1030" s="279"/>
      <c r="P1030" s="279"/>
      <c r="Q1030" s="279"/>
      <c r="R1030" s="279"/>
      <c r="S1030" s="279"/>
      <c r="T1030" s="279"/>
    </row>
    <row r="1031" spans="2:37" x14ac:dyDescent="0.25">
      <c r="F1031" s="280" t="s">
        <v>1258</v>
      </c>
      <c r="G1031" s="280"/>
      <c r="H1031" s="280"/>
      <c r="I1031" s="280"/>
      <c r="J1031" s="280"/>
      <c r="K1031" s="280"/>
      <c r="L1031" s="280"/>
      <c r="M1031" s="280"/>
      <c r="N1031" s="280"/>
      <c r="O1031" s="280"/>
      <c r="P1031" s="280"/>
      <c r="Q1031" s="280"/>
      <c r="R1031" s="280"/>
      <c r="S1031" s="280"/>
      <c r="V1031" s="134">
        <v>113</v>
      </c>
      <c r="X1031" s="281" t="s">
        <v>316</v>
      </c>
      <c r="Y1031" s="281"/>
      <c r="Z1031" s="281"/>
      <c r="AA1031" s="281"/>
      <c r="AF1031" s="282" t="s">
        <v>1259</v>
      </c>
      <c r="AG1031" s="282"/>
      <c r="AH1031" s="282"/>
      <c r="AI1031" s="282"/>
      <c r="AJ1031" s="282"/>
    </row>
    <row r="1032" spans="2:37" ht="11.25" customHeight="1" x14ac:dyDescent="0.25">
      <c r="F1032" s="280"/>
      <c r="G1032" s="280"/>
      <c r="H1032" s="280"/>
      <c r="I1032" s="280"/>
      <c r="J1032" s="280"/>
      <c r="K1032" s="280"/>
      <c r="L1032" s="280"/>
      <c r="M1032" s="280"/>
      <c r="N1032" s="280"/>
      <c r="O1032" s="280"/>
      <c r="P1032" s="280"/>
      <c r="Q1032" s="280"/>
      <c r="R1032" s="280"/>
      <c r="S1032" s="280"/>
    </row>
    <row r="1033" spans="2:37" ht="12" customHeight="1" x14ac:dyDescent="0.25">
      <c r="F1033" s="280"/>
      <c r="G1033" s="280"/>
      <c r="H1033" s="280"/>
      <c r="I1033" s="280"/>
      <c r="J1033" s="280"/>
      <c r="K1033" s="280"/>
      <c r="L1033" s="280"/>
      <c r="M1033" s="280"/>
      <c r="N1033" s="280"/>
      <c r="O1033" s="280"/>
      <c r="P1033" s="280"/>
      <c r="Q1033" s="280"/>
      <c r="R1033" s="280"/>
      <c r="S1033" s="280"/>
    </row>
    <row r="1034" spans="2:37" ht="12" customHeight="1" x14ac:dyDescent="0.25">
      <c r="F1034" s="280"/>
      <c r="G1034" s="280"/>
      <c r="H1034" s="280"/>
      <c r="I1034" s="280"/>
      <c r="J1034" s="280"/>
      <c r="K1034" s="280"/>
      <c r="L1034" s="280"/>
      <c r="M1034" s="280"/>
      <c r="N1034" s="280"/>
      <c r="O1034" s="280"/>
      <c r="P1034" s="280"/>
      <c r="Q1034" s="280"/>
      <c r="R1034" s="280"/>
      <c r="S1034" s="280"/>
    </row>
    <row r="1035" spans="2:37" x14ac:dyDescent="0.25">
      <c r="F1035" s="250" t="s">
        <v>596</v>
      </c>
      <c r="G1035" s="250"/>
      <c r="H1035" s="250"/>
      <c r="I1035" s="250"/>
      <c r="J1035" s="250"/>
      <c r="L1035" s="279" t="s">
        <v>597</v>
      </c>
      <c r="M1035" s="279"/>
      <c r="N1035" s="279"/>
      <c r="O1035" s="279"/>
      <c r="P1035" s="279"/>
      <c r="Q1035" s="279"/>
      <c r="R1035" s="279"/>
      <c r="S1035" s="279"/>
      <c r="T1035" s="279"/>
    </row>
    <row r="1036" spans="2:37" ht="11.25" customHeight="1" x14ac:dyDescent="0.25"/>
    <row r="1037" spans="2:37" x14ac:dyDescent="0.25">
      <c r="D1037" s="277" t="s">
        <v>619</v>
      </c>
      <c r="E1037" s="277"/>
      <c r="F1037" s="277"/>
      <c r="G1037" s="277"/>
      <c r="H1037" s="277"/>
      <c r="I1037" s="277"/>
      <c r="J1037" s="277"/>
      <c r="K1037" s="277"/>
      <c r="L1037" s="277"/>
      <c r="M1037" s="277"/>
      <c r="N1037" s="277"/>
      <c r="AC1037" s="278">
        <v>317894.57</v>
      </c>
      <c r="AD1037" s="278"/>
      <c r="AE1037" s="278"/>
      <c r="AF1037" s="278"/>
      <c r="AG1037" s="278"/>
      <c r="AH1037" s="278"/>
      <c r="AI1037" s="278"/>
      <c r="AJ1037" s="278"/>
      <c r="AK1037" s="278"/>
    </row>
    <row r="1038" spans="2:37" ht="21" customHeight="1" x14ac:dyDescent="0.25"/>
    <row r="1039" spans="2:37" ht="30" customHeight="1" x14ac:dyDescent="0.25"/>
    <row r="1040" spans="2:37" ht="6.75" customHeight="1" x14ac:dyDescent="0.25">
      <c r="B1040" s="277" t="s">
        <v>695</v>
      </c>
      <c r="C1040" s="277"/>
      <c r="D1040" s="277"/>
      <c r="E1040" s="277"/>
      <c r="F1040" s="277"/>
      <c r="G1040" s="277"/>
      <c r="H1040" s="277"/>
      <c r="I1040" s="277"/>
      <c r="J1040" s="277"/>
      <c r="K1040" s="277"/>
      <c r="L1040" s="277"/>
      <c r="M1040" s="277"/>
    </row>
    <row r="1041" spans="2:37" ht="6" customHeight="1" x14ac:dyDescent="0.25">
      <c r="B1041" s="277"/>
      <c r="C1041" s="277"/>
      <c r="D1041" s="277"/>
      <c r="E1041" s="277"/>
      <c r="F1041" s="277"/>
      <c r="G1041" s="277"/>
      <c r="H1041" s="277"/>
      <c r="I1041" s="277"/>
      <c r="J1041" s="277"/>
      <c r="K1041" s="277"/>
      <c r="L1041" s="277"/>
      <c r="M1041" s="277"/>
      <c r="AC1041" s="278">
        <v>8022937.2699999996</v>
      </c>
      <c r="AD1041" s="278"/>
      <c r="AE1041" s="278"/>
      <c r="AF1041" s="278"/>
      <c r="AG1041" s="278"/>
      <c r="AH1041" s="278"/>
      <c r="AI1041" s="278"/>
      <c r="AJ1041" s="278"/>
      <c r="AK1041" s="278"/>
    </row>
    <row r="1042" spans="2:37" ht="9" customHeight="1" x14ac:dyDescent="0.25">
      <c r="AC1042" s="278"/>
      <c r="AD1042" s="278"/>
      <c r="AE1042" s="278"/>
      <c r="AF1042" s="278"/>
      <c r="AG1042" s="278"/>
      <c r="AH1042" s="278"/>
      <c r="AI1042" s="278"/>
      <c r="AJ1042" s="278"/>
      <c r="AK1042" s="278"/>
    </row>
    <row r="1043" spans="2:37" ht="42.75" customHeight="1" x14ac:dyDescent="0.25"/>
    <row r="1044" spans="2:37" ht="15.75" customHeight="1" x14ac:dyDescent="0.25">
      <c r="Q1044" s="243" t="s">
        <v>696</v>
      </c>
      <c r="R1044" s="243"/>
      <c r="S1044" s="243"/>
      <c r="T1044" s="243"/>
      <c r="U1044" s="243"/>
      <c r="V1044" s="243"/>
      <c r="W1044" s="243"/>
      <c r="X1044" s="243"/>
    </row>
  </sheetData>
  <mergeCells count="1291">
    <mergeCell ref="B11:D11"/>
    <mergeCell ref="H11:O11"/>
    <mergeCell ref="B12:D12"/>
    <mergeCell ref="H12:L12"/>
    <mergeCell ref="N12:Q12"/>
    <mergeCell ref="B14:D14"/>
    <mergeCell ref="J14:AK14"/>
    <mergeCell ref="G2:V9"/>
    <mergeCell ref="Z3:AC3"/>
    <mergeCell ref="AE3:AF3"/>
    <mergeCell ref="Z4:AC5"/>
    <mergeCell ref="AE4:AJ5"/>
    <mergeCell ref="Z6:AC7"/>
    <mergeCell ref="AE6:AJ7"/>
    <mergeCell ref="Z8:AC8"/>
    <mergeCell ref="AE8:AJ8"/>
    <mergeCell ref="D26:N26"/>
    <mergeCell ref="AC26:AK26"/>
    <mergeCell ref="C30:H30"/>
    <mergeCell ref="J30:AK30"/>
    <mergeCell ref="B31:E34"/>
    <mergeCell ref="AD31:AJ34"/>
    <mergeCell ref="H32:R33"/>
    <mergeCell ref="U32:Z33"/>
    <mergeCell ref="B21:D21"/>
    <mergeCell ref="F21:S23"/>
    <mergeCell ref="X21:AA21"/>
    <mergeCell ref="AF21:AJ21"/>
    <mergeCell ref="F24:J24"/>
    <mergeCell ref="L24:T24"/>
    <mergeCell ref="C16:H16"/>
    <mergeCell ref="J16:AK16"/>
    <mergeCell ref="B17:E20"/>
    <mergeCell ref="AD17:AJ20"/>
    <mergeCell ref="H18:R19"/>
    <mergeCell ref="U18:Z19"/>
    <mergeCell ref="B41:D41"/>
    <mergeCell ref="F41:S43"/>
    <mergeCell ref="X41:AA41"/>
    <mergeCell ref="AF41:AJ41"/>
    <mergeCell ref="F44:J44"/>
    <mergeCell ref="L44:T44"/>
    <mergeCell ref="B38:D38"/>
    <mergeCell ref="F38:S39"/>
    <mergeCell ref="X38:AA38"/>
    <mergeCell ref="AF38:AJ38"/>
    <mergeCell ref="F40:J40"/>
    <mergeCell ref="L40:T40"/>
    <mergeCell ref="B35:D35"/>
    <mergeCell ref="F35:S36"/>
    <mergeCell ref="X35:AA35"/>
    <mergeCell ref="AF35:AJ35"/>
    <mergeCell ref="F37:J37"/>
    <mergeCell ref="L37:T37"/>
    <mergeCell ref="B55:D55"/>
    <mergeCell ref="J55:AK55"/>
    <mergeCell ref="D56:N56"/>
    <mergeCell ref="AC56:AK56"/>
    <mergeCell ref="C60:H60"/>
    <mergeCell ref="J60:AK60"/>
    <mergeCell ref="B50:D50"/>
    <mergeCell ref="F50:S52"/>
    <mergeCell ref="X50:AA50"/>
    <mergeCell ref="AF50:AJ50"/>
    <mergeCell ref="F53:J53"/>
    <mergeCell ref="L53:T53"/>
    <mergeCell ref="B45:D45"/>
    <mergeCell ref="F45:S48"/>
    <mergeCell ref="X45:AA45"/>
    <mergeCell ref="AF45:AJ45"/>
    <mergeCell ref="F49:J49"/>
    <mergeCell ref="L49:T49"/>
    <mergeCell ref="F70:J70"/>
    <mergeCell ref="L70:T70"/>
    <mergeCell ref="B71:D71"/>
    <mergeCell ref="F71:S73"/>
    <mergeCell ref="X71:AA71"/>
    <mergeCell ref="AF71:AJ71"/>
    <mergeCell ref="F67:J67"/>
    <mergeCell ref="L67:T67"/>
    <mergeCell ref="B68:D68"/>
    <mergeCell ref="F68:S69"/>
    <mergeCell ref="X68:AA68"/>
    <mergeCell ref="AF68:AJ68"/>
    <mergeCell ref="B61:E64"/>
    <mergeCell ref="AD61:AJ64"/>
    <mergeCell ref="H62:R63"/>
    <mergeCell ref="U62:Z63"/>
    <mergeCell ref="B65:D65"/>
    <mergeCell ref="F65:S66"/>
    <mergeCell ref="X65:AA65"/>
    <mergeCell ref="AF65:AJ65"/>
    <mergeCell ref="F81:J81"/>
    <mergeCell ref="L81:T81"/>
    <mergeCell ref="B82:D82"/>
    <mergeCell ref="F82:S84"/>
    <mergeCell ref="X82:AA83"/>
    <mergeCell ref="AF82:AJ82"/>
    <mergeCell ref="F77:J77"/>
    <mergeCell ref="L77:T77"/>
    <mergeCell ref="B78:D78"/>
    <mergeCell ref="F78:S80"/>
    <mergeCell ref="X78:AA79"/>
    <mergeCell ref="AF78:AJ78"/>
    <mergeCell ref="F74:J74"/>
    <mergeCell ref="L74:T74"/>
    <mergeCell ref="B75:D75"/>
    <mergeCell ref="F75:S76"/>
    <mergeCell ref="X75:AA75"/>
    <mergeCell ref="AF75:AJ75"/>
    <mergeCell ref="F92:J92"/>
    <mergeCell ref="L92:T92"/>
    <mergeCell ref="B93:D93"/>
    <mergeCell ref="J93:AK93"/>
    <mergeCell ref="C95:H95"/>
    <mergeCell ref="J95:AK95"/>
    <mergeCell ref="F89:J89"/>
    <mergeCell ref="L89:T89"/>
    <mergeCell ref="B90:D90"/>
    <mergeCell ref="F90:S91"/>
    <mergeCell ref="X90:AA90"/>
    <mergeCell ref="AF90:AJ90"/>
    <mergeCell ref="F85:J85"/>
    <mergeCell ref="L85:T85"/>
    <mergeCell ref="B86:D86"/>
    <mergeCell ref="F86:S88"/>
    <mergeCell ref="X86:AA86"/>
    <mergeCell ref="AF86:AJ86"/>
    <mergeCell ref="F107:J107"/>
    <mergeCell ref="L107:T107"/>
    <mergeCell ref="B108:D108"/>
    <mergeCell ref="F108:S110"/>
    <mergeCell ref="X108:AA108"/>
    <mergeCell ref="AF108:AJ108"/>
    <mergeCell ref="F104:J104"/>
    <mergeCell ref="L104:T104"/>
    <mergeCell ref="B105:D105"/>
    <mergeCell ref="F105:S106"/>
    <mergeCell ref="X105:AA105"/>
    <mergeCell ref="AF105:AJ105"/>
    <mergeCell ref="B96:E99"/>
    <mergeCell ref="AD96:AJ99"/>
    <mergeCell ref="H97:R98"/>
    <mergeCell ref="U97:Z98"/>
    <mergeCell ref="B100:D100"/>
    <mergeCell ref="F100:S103"/>
    <mergeCell ref="X100:AA100"/>
    <mergeCell ref="AF100:AJ100"/>
    <mergeCell ref="F119:J119"/>
    <mergeCell ref="L119:T119"/>
    <mergeCell ref="B120:D120"/>
    <mergeCell ref="F120:S121"/>
    <mergeCell ref="X120:AA120"/>
    <mergeCell ref="AF120:AJ120"/>
    <mergeCell ref="F115:J115"/>
    <mergeCell ref="L115:T115"/>
    <mergeCell ref="B116:D116"/>
    <mergeCell ref="F116:S118"/>
    <mergeCell ref="X116:AA116"/>
    <mergeCell ref="AF116:AJ116"/>
    <mergeCell ref="F111:J111"/>
    <mergeCell ref="L111:T111"/>
    <mergeCell ref="B112:D112"/>
    <mergeCell ref="F112:S114"/>
    <mergeCell ref="X112:AA112"/>
    <mergeCell ref="AF112:AJ112"/>
    <mergeCell ref="F130:J130"/>
    <mergeCell ref="L130:T130"/>
    <mergeCell ref="B131:D131"/>
    <mergeCell ref="F131:S132"/>
    <mergeCell ref="X131:AA131"/>
    <mergeCell ref="AF131:AJ131"/>
    <mergeCell ref="F125:J125"/>
    <mergeCell ref="L125:T125"/>
    <mergeCell ref="B126:D126"/>
    <mergeCell ref="F126:S129"/>
    <mergeCell ref="X126:AA127"/>
    <mergeCell ref="AF126:AJ126"/>
    <mergeCell ref="F122:J122"/>
    <mergeCell ref="L122:T122"/>
    <mergeCell ref="B123:D123"/>
    <mergeCell ref="F123:S124"/>
    <mergeCell ref="X123:AA124"/>
    <mergeCell ref="AF123:AJ123"/>
    <mergeCell ref="B140:E143"/>
    <mergeCell ref="AD140:AJ143"/>
    <mergeCell ref="H141:R142"/>
    <mergeCell ref="U141:Z142"/>
    <mergeCell ref="B144:D144"/>
    <mergeCell ref="F144:S145"/>
    <mergeCell ref="X144:AA144"/>
    <mergeCell ref="AF144:AJ144"/>
    <mergeCell ref="F136:J136"/>
    <mergeCell ref="L136:T136"/>
    <mergeCell ref="B137:D137"/>
    <mergeCell ref="J137:AK137"/>
    <mergeCell ref="C139:H139"/>
    <mergeCell ref="J139:AK139"/>
    <mergeCell ref="F133:J133"/>
    <mergeCell ref="L133:T133"/>
    <mergeCell ref="B134:D134"/>
    <mergeCell ref="F134:S135"/>
    <mergeCell ref="X134:AA134"/>
    <mergeCell ref="AF134:AJ134"/>
    <mergeCell ref="F152:J152"/>
    <mergeCell ref="L152:T152"/>
    <mergeCell ref="B153:D153"/>
    <mergeCell ref="F153:S154"/>
    <mergeCell ref="X153:AA153"/>
    <mergeCell ref="AF153:AJ153"/>
    <mergeCell ref="F149:J149"/>
    <mergeCell ref="L149:T149"/>
    <mergeCell ref="B150:D150"/>
    <mergeCell ref="F150:S151"/>
    <mergeCell ref="X150:AA150"/>
    <mergeCell ref="AF150:AJ150"/>
    <mergeCell ref="F146:J146"/>
    <mergeCell ref="L146:T146"/>
    <mergeCell ref="B147:D147"/>
    <mergeCell ref="F147:S148"/>
    <mergeCell ref="X147:AA147"/>
    <mergeCell ref="AF147:AJ147"/>
    <mergeCell ref="F164:J164"/>
    <mergeCell ref="L164:T164"/>
    <mergeCell ref="B165:D165"/>
    <mergeCell ref="F165:S169"/>
    <mergeCell ref="X165:AA165"/>
    <mergeCell ref="AF165:AJ165"/>
    <mergeCell ref="F159:J159"/>
    <mergeCell ref="L159:T160"/>
    <mergeCell ref="B161:D161"/>
    <mergeCell ref="F161:S163"/>
    <mergeCell ref="X161:AA162"/>
    <mergeCell ref="AF161:AJ161"/>
    <mergeCell ref="F155:J155"/>
    <mergeCell ref="L155:T155"/>
    <mergeCell ref="B156:D156"/>
    <mergeCell ref="F156:S158"/>
    <mergeCell ref="X156:AA156"/>
    <mergeCell ref="AF156:AJ156"/>
    <mergeCell ref="F179:J179"/>
    <mergeCell ref="L179:T179"/>
    <mergeCell ref="B180:D180"/>
    <mergeCell ref="J180:AK180"/>
    <mergeCell ref="C182:H182"/>
    <mergeCell ref="J182:AK182"/>
    <mergeCell ref="F176:J176"/>
    <mergeCell ref="L176:T176"/>
    <mergeCell ref="B177:D177"/>
    <mergeCell ref="F177:S178"/>
    <mergeCell ref="X177:AA177"/>
    <mergeCell ref="AF177:AJ177"/>
    <mergeCell ref="F170:J170"/>
    <mergeCell ref="L170:T170"/>
    <mergeCell ref="B171:D171"/>
    <mergeCell ref="F171:S175"/>
    <mergeCell ref="X171:AA172"/>
    <mergeCell ref="AF171:AJ171"/>
    <mergeCell ref="F192:J192"/>
    <mergeCell ref="L192:T192"/>
    <mergeCell ref="B193:D193"/>
    <mergeCell ref="F193:S194"/>
    <mergeCell ref="X193:AA193"/>
    <mergeCell ref="AF193:AJ193"/>
    <mergeCell ref="F189:J189"/>
    <mergeCell ref="L189:T189"/>
    <mergeCell ref="B190:D190"/>
    <mergeCell ref="F190:S191"/>
    <mergeCell ref="X190:AA190"/>
    <mergeCell ref="AF190:AJ190"/>
    <mergeCell ref="B183:E186"/>
    <mergeCell ref="AD183:AJ186"/>
    <mergeCell ref="H184:R185"/>
    <mergeCell ref="U184:Z185"/>
    <mergeCell ref="B187:D187"/>
    <mergeCell ref="F187:S188"/>
    <mergeCell ref="X187:AA187"/>
    <mergeCell ref="AF187:AJ187"/>
    <mergeCell ref="F204:J204"/>
    <mergeCell ref="L204:T204"/>
    <mergeCell ref="B205:D205"/>
    <mergeCell ref="F205:S206"/>
    <mergeCell ref="X205:AA205"/>
    <mergeCell ref="AF205:AJ205"/>
    <mergeCell ref="F200:J200"/>
    <mergeCell ref="L200:T200"/>
    <mergeCell ref="B201:D201"/>
    <mergeCell ref="F201:S203"/>
    <mergeCell ref="X201:AA202"/>
    <mergeCell ref="AF201:AJ201"/>
    <mergeCell ref="F195:J195"/>
    <mergeCell ref="L195:T195"/>
    <mergeCell ref="B196:D196"/>
    <mergeCell ref="F196:S199"/>
    <mergeCell ref="X196:AA197"/>
    <mergeCell ref="AF196:AJ196"/>
    <mergeCell ref="F214:J214"/>
    <mergeCell ref="L214:T214"/>
    <mergeCell ref="B215:D215"/>
    <mergeCell ref="F215:S217"/>
    <mergeCell ref="X215:AA215"/>
    <mergeCell ref="AF215:AJ215"/>
    <mergeCell ref="F210:J210"/>
    <mergeCell ref="L210:T210"/>
    <mergeCell ref="B211:D211"/>
    <mergeCell ref="F211:S213"/>
    <mergeCell ref="X211:AA212"/>
    <mergeCell ref="AF211:AJ211"/>
    <mergeCell ref="F207:J207"/>
    <mergeCell ref="L207:T207"/>
    <mergeCell ref="B208:D208"/>
    <mergeCell ref="F208:S209"/>
    <mergeCell ref="X208:AA209"/>
    <mergeCell ref="AF208:AJ208"/>
    <mergeCell ref="B226:E229"/>
    <mergeCell ref="AD226:AJ229"/>
    <mergeCell ref="H227:R228"/>
    <mergeCell ref="U227:Z228"/>
    <mergeCell ref="B230:D230"/>
    <mergeCell ref="F230:S233"/>
    <mergeCell ref="X230:AA231"/>
    <mergeCell ref="AF230:AJ230"/>
    <mergeCell ref="F222:J222"/>
    <mergeCell ref="L222:T222"/>
    <mergeCell ref="B223:D223"/>
    <mergeCell ref="J223:AK223"/>
    <mergeCell ref="C225:H225"/>
    <mergeCell ref="J225:AK225"/>
    <mergeCell ref="F218:J218"/>
    <mergeCell ref="L218:T218"/>
    <mergeCell ref="B219:D219"/>
    <mergeCell ref="F219:S221"/>
    <mergeCell ref="X219:AA220"/>
    <mergeCell ref="AF219:AJ219"/>
    <mergeCell ref="F243:S245"/>
    <mergeCell ref="X243:AA243"/>
    <mergeCell ref="AF243:AJ243"/>
    <mergeCell ref="F246:J246"/>
    <mergeCell ref="L246:T246"/>
    <mergeCell ref="F247:S249"/>
    <mergeCell ref="X247:AA247"/>
    <mergeCell ref="AF247:AJ247"/>
    <mergeCell ref="F237:J237"/>
    <mergeCell ref="L237:T237"/>
    <mergeCell ref="B239:E242"/>
    <mergeCell ref="AD239:AJ242"/>
    <mergeCell ref="H240:R241"/>
    <mergeCell ref="U240:Z241"/>
    <mergeCell ref="F234:J234"/>
    <mergeCell ref="L234:T234"/>
    <mergeCell ref="B235:D235"/>
    <mergeCell ref="F235:S236"/>
    <mergeCell ref="X235:AA235"/>
    <mergeCell ref="AF235:AJ235"/>
    <mergeCell ref="F265:S268"/>
    <mergeCell ref="X265:AA265"/>
    <mergeCell ref="AF265:AJ265"/>
    <mergeCell ref="B269:D269"/>
    <mergeCell ref="J269:AK269"/>
    <mergeCell ref="C271:H271"/>
    <mergeCell ref="J271:AK271"/>
    <mergeCell ref="X257:AA257"/>
    <mergeCell ref="F259:S263"/>
    <mergeCell ref="X259:AA259"/>
    <mergeCell ref="AF259:AJ259"/>
    <mergeCell ref="F264:J264"/>
    <mergeCell ref="L264:T264"/>
    <mergeCell ref="F250:J250"/>
    <mergeCell ref="L250:T250"/>
    <mergeCell ref="F251:S255"/>
    <mergeCell ref="X251:AA251"/>
    <mergeCell ref="AF251:AJ251"/>
    <mergeCell ref="F256:J256"/>
    <mergeCell ref="L256:T256"/>
    <mergeCell ref="F285:J285"/>
    <mergeCell ref="L285:T285"/>
    <mergeCell ref="D287:N287"/>
    <mergeCell ref="AC287:AK287"/>
    <mergeCell ref="C291:H291"/>
    <mergeCell ref="J291:AK291"/>
    <mergeCell ref="F277:S280"/>
    <mergeCell ref="X277:AA277"/>
    <mergeCell ref="AF277:AJ277"/>
    <mergeCell ref="F281:J281"/>
    <mergeCell ref="L281:T281"/>
    <mergeCell ref="F282:S284"/>
    <mergeCell ref="X282:AA282"/>
    <mergeCell ref="AF282:AJ282"/>
    <mergeCell ref="B272:E275"/>
    <mergeCell ref="AD272:AJ275"/>
    <mergeCell ref="H273:R274"/>
    <mergeCell ref="U273:Z274"/>
    <mergeCell ref="F276:J276"/>
    <mergeCell ref="L276:T276"/>
    <mergeCell ref="F303:J303"/>
    <mergeCell ref="L303:T303"/>
    <mergeCell ref="B304:D304"/>
    <mergeCell ref="F304:S305"/>
    <mergeCell ref="X304:AA305"/>
    <mergeCell ref="AF304:AJ304"/>
    <mergeCell ref="F299:J299"/>
    <mergeCell ref="L299:T299"/>
    <mergeCell ref="B300:D300"/>
    <mergeCell ref="F300:S302"/>
    <mergeCell ref="X300:AA300"/>
    <mergeCell ref="AF300:AJ300"/>
    <mergeCell ref="B292:E295"/>
    <mergeCell ref="AD292:AJ295"/>
    <mergeCell ref="H293:R294"/>
    <mergeCell ref="U293:Z294"/>
    <mergeCell ref="B296:D296"/>
    <mergeCell ref="F296:S298"/>
    <mergeCell ref="X296:AA296"/>
    <mergeCell ref="AF296:AJ296"/>
    <mergeCell ref="B314:E317"/>
    <mergeCell ref="AD314:AJ317"/>
    <mergeCell ref="H315:R316"/>
    <mergeCell ref="U315:Z316"/>
    <mergeCell ref="B318:D318"/>
    <mergeCell ref="F318:S320"/>
    <mergeCell ref="X318:AA319"/>
    <mergeCell ref="AF318:AJ318"/>
    <mergeCell ref="F310:J310"/>
    <mergeCell ref="L310:T310"/>
    <mergeCell ref="B311:D311"/>
    <mergeCell ref="J311:AK311"/>
    <mergeCell ref="C313:H313"/>
    <mergeCell ref="J313:AK313"/>
    <mergeCell ref="F306:J306"/>
    <mergeCell ref="L306:T306"/>
    <mergeCell ref="B307:D307"/>
    <mergeCell ref="F307:S309"/>
    <mergeCell ref="X307:AA307"/>
    <mergeCell ref="AF307:AJ307"/>
    <mergeCell ref="F328:J328"/>
    <mergeCell ref="L328:T328"/>
    <mergeCell ref="B329:D329"/>
    <mergeCell ref="F329:S330"/>
    <mergeCell ref="X329:AA330"/>
    <mergeCell ref="AF329:AJ329"/>
    <mergeCell ref="F324:J324"/>
    <mergeCell ref="L324:T324"/>
    <mergeCell ref="B325:D325"/>
    <mergeCell ref="F325:S327"/>
    <mergeCell ref="X325:AA325"/>
    <mergeCell ref="AF325:AJ325"/>
    <mergeCell ref="F321:J321"/>
    <mergeCell ref="L321:T321"/>
    <mergeCell ref="B322:D322"/>
    <mergeCell ref="F322:S323"/>
    <mergeCell ref="X322:AA322"/>
    <mergeCell ref="AF322:AJ322"/>
    <mergeCell ref="F337:J337"/>
    <mergeCell ref="L337:T337"/>
    <mergeCell ref="B338:D338"/>
    <mergeCell ref="F338:S340"/>
    <mergeCell ref="X338:AA338"/>
    <mergeCell ref="AF338:AJ338"/>
    <mergeCell ref="F334:J334"/>
    <mergeCell ref="L334:T334"/>
    <mergeCell ref="B335:D335"/>
    <mergeCell ref="F335:S336"/>
    <mergeCell ref="X335:AA336"/>
    <mergeCell ref="AF335:AJ335"/>
    <mergeCell ref="F331:J331"/>
    <mergeCell ref="L331:T331"/>
    <mergeCell ref="B332:D332"/>
    <mergeCell ref="F332:S333"/>
    <mergeCell ref="X332:AA332"/>
    <mergeCell ref="AF332:AJ332"/>
    <mergeCell ref="F348:J348"/>
    <mergeCell ref="L348:T348"/>
    <mergeCell ref="B349:D349"/>
    <mergeCell ref="F349:S351"/>
    <mergeCell ref="X349:AA349"/>
    <mergeCell ref="AF349:AJ349"/>
    <mergeCell ref="F345:J345"/>
    <mergeCell ref="L345:T345"/>
    <mergeCell ref="B346:D346"/>
    <mergeCell ref="F346:S347"/>
    <mergeCell ref="X346:AA346"/>
    <mergeCell ref="AF346:AJ346"/>
    <mergeCell ref="F341:J341"/>
    <mergeCell ref="L341:T341"/>
    <mergeCell ref="B342:D342"/>
    <mergeCell ref="F342:S344"/>
    <mergeCell ref="X342:AA343"/>
    <mergeCell ref="AF342:AJ342"/>
    <mergeCell ref="F363:J363"/>
    <mergeCell ref="L363:T363"/>
    <mergeCell ref="B364:D364"/>
    <mergeCell ref="F364:S365"/>
    <mergeCell ref="X364:AA364"/>
    <mergeCell ref="AF364:AJ364"/>
    <mergeCell ref="B356:E359"/>
    <mergeCell ref="AD356:AJ359"/>
    <mergeCell ref="H357:R358"/>
    <mergeCell ref="U357:Z358"/>
    <mergeCell ref="B360:D360"/>
    <mergeCell ref="F360:S362"/>
    <mergeCell ref="X360:AA360"/>
    <mergeCell ref="AF360:AJ360"/>
    <mergeCell ref="F352:J352"/>
    <mergeCell ref="L352:T352"/>
    <mergeCell ref="B353:D353"/>
    <mergeCell ref="J353:AK353"/>
    <mergeCell ref="C355:H355"/>
    <mergeCell ref="J355:AK355"/>
    <mergeCell ref="F373:J373"/>
    <mergeCell ref="L373:T373"/>
    <mergeCell ref="B374:D374"/>
    <mergeCell ref="F374:S376"/>
    <mergeCell ref="X374:AA374"/>
    <mergeCell ref="AF374:AJ374"/>
    <mergeCell ref="F370:J370"/>
    <mergeCell ref="L370:T370"/>
    <mergeCell ref="B371:D371"/>
    <mergeCell ref="F371:S372"/>
    <mergeCell ref="X371:AA371"/>
    <mergeCell ref="AF371:AJ371"/>
    <mergeCell ref="F366:J366"/>
    <mergeCell ref="L366:T366"/>
    <mergeCell ref="B367:D367"/>
    <mergeCell ref="F367:S369"/>
    <mergeCell ref="X367:AA368"/>
    <mergeCell ref="AF367:AJ367"/>
    <mergeCell ref="F386:S389"/>
    <mergeCell ref="X386:AA386"/>
    <mergeCell ref="AF386:AJ386"/>
    <mergeCell ref="F390:J390"/>
    <mergeCell ref="L390:T390"/>
    <mergeCell ref="F391:S394"/>
    <mergeCell ref="X391:AA391"/>
    <mergeCell ref="AF391:AJ391"/>
    <mergeCell ref="F380:J380"/>
    <mergeCell ref="L380:T380"/>
    <mergeCell ref="B382:E385"/>
    <mergeCell ref="AD382:AJ385"/>
    <mergeCell ref="H383:R384"/>
    <mergeCell ref="U383:Z384"/>
    <mergeCell ref="F377:J377"/>
    <mergeCell ref="L377:T377"/>
    <mergeCell ref="B378:D378"/>
    <mergeCell ref="F378:S379"/>
    <mergeCell ref="X378:AA378"/>
    <mergeCell ref="AF378:AJ378"/>
    <mergeCell ref="F407:J407"/>
    <mergeCell ref="L407:T407"/>
    <mergeCell ref="F408:S409"/>
    <mergeCell ref="X408:AA408"/>
    <mergeCell ref="AF408:AJ408"/>
    <mergeCell ref="F410:J410"/>
    <mergeCell ref="L410:T410"/>
    <mergeCell ref="B399:E402"/>
    <mergeCell ref="AD399:AJ402"/>
    <mergeCell ref="H400:R401"/>
    <mergeCell ref="U400:Z401"/>
    <mergeCell ref="F403:S406"/>
    <mergeCell ref="X403:AA403"/>
    <mergeCell ref="AF403:AJ403"/>
    <mergeCell ref="F395:J395"/>
    <mergeCell ref="L395:T395"/>
    <mergeCell ref="B396:D396"/>
    <mergeCell ref="J396:AK396"/>
    <mergeCell ref="C398:H398"/>
    <mergeCell ref="J398:AK398"/>
    <mergeCell ref="F424:S427"/>
    <mergeCell ref="X424:AA424"/>
    <mergeCell ref="AF424:AJ424"/>
    <mergeCell ref="F428:J428"/>
    <mergeCell ref="L428:T428"/>
    <mergeCell ref="D430:N430"/>
    <mergeCell ref="AC430:AK430"/>
    <mergeCell ref="F418:J418"/>
    <mergeCell ref="L418:T418"/>
    <mergeCell ref="F419:S422"/>
    <mergeCell ref="X419:AA419"/>
    <mergeCell ref="AF419:AJ419"/>
    <mergeCell ref="F423:J423"/>
    <mergeCell ref="L423:T423"/>
    <mergeCell ref="F411:S413"/>
    <mergeCell ref="X411:AA411"/>
    <mergeCell ref="AF411:AJ411"/>
    <mergeCell ref="F414:J414"/>
    <mergeCell ref="L414:T414"/>
    <mergeCell ref="F415:S417"/>
    <mergeCell ref="X415:AA415"/>
    <mergeCell ref="AF415:AJ415"/>
    <mergeCell ref="B446:D446"/>
    <mergeCell ref="F446:S448"/>
    <mergeCell ref="X446:AA446"/>
    <mergeCell ref="AF446:AJ446"/>
    <mergeCell ref="F449:J449"/>
    <mergeCell ref="L449:T449"/>
    <mergeCell ref="B439:D439"/>
    <mergeCell ref="J439:AK439"/>
    <mergeCell ref="C441:H441"/>
    <mergeCell ref="J441:AK441"/>
    <mergeCell ref="B442:E445"/>
    <mergeCell ref="AD442:AJ445"/>
    <mergeCell ref="H443:R444"/>
    <mergeCell ref="U443:Z444"/>
    <mergeCell ref="C434:H434"/>
    <mergeCell ref="J434:AK434"/>
    <mergeCell ref="B435:E438"/>
    <mergeCell ref="AD435:AJ438"/>
    <mergeCell ref="H436:R437"/>
    <mergeCell ref="U436:Z437"/>
    <mergeCell ref="F463:S466"/>
    <mergeCell ref="X463:AA464"/>
    <mergeCell ref="AF463:AJ463"/>
    <mergeCell ref="F467:J467"/>
    <mergeCell ref="L467:T467"/>
    <mergeCell ref="F468:S471"/>
    <mergeCell ref="X468:AA469"/>
    <mergeCell ref="AF468:AJ468"/>
    <mergeCell ref="D454:N454"/>
    <mergeCell ref="AC454:AK454"/>
    <mergeCell ref="C458:H458"/>
    <mergeCell ref="J458:AK458"/>
    <mergeCell ref="B459:E462"/>
    <mergeCell ref="AD459:AJ462"/>
    <mergeCell ref="H460:R461"/>
    <mergeCell ref="U460:Z461"/>
    <mergeCell ref="B450:D450"/>
    <mergeCell ref="F450:S451"/>
    <mergeCell ref="X450:AA450"/>
    <mergeCell ref="AF450:AJ450"/>
    <mergeCell ref="F452:J452"/>
    <mergeCell ref="L452:T452"/>
    <mergeCell ref="B485:E488"/>
    <mergeCell ref="AD485:AJ488"/>
    <mergeCell ref="H486:R487"/>
    <mergeCell ref="U486:Z487"/>
    <mergeCell ref="F489:J489"/>
    <mergeCell ref="L489:T489"/>
    <mergeCell ref="F478:S481"/>
    <mergeCell ref="X478:AA479"/>
    <mergeCell ref="AF478:AJ478"/>
    <mergeCell ref="B482:D482"/>
    <mergeCell ref="J482:AK482"/>
    <mergeCell ref="C484:H484"/>
    <mergeCell ref="J484:AK484"/>
    <mergeCell ref="F472:J472"/>
    <mergeCell ref="L472:T472"/>
    <mergeCell ref="F473:S476"/>
    <mergeCell ref="X473:AA474"/>
    <mergeCell ref="AF473:AJ473"/>
    <mergeCell ref="F477:J477"/>
    <mergeCell ref="L477:T477"/>
    <mergeCell ref="F505:S508"/>
    <mergeCell ref="X505:AA506"/>
    <mergeCell ref="AF505:AJ505"/>
    <mergeCell ref="F509:J509"/>
    <mergeCell ref="L509:T509"/>
    <mergeCell ref="F510:S513"/>
    <mergeCell ref="X510:AA511"/>
    <mergeCell ref="AF510:AJ510"/>
    <mergeCell ref="F499:J499"/>
    <mergeCell ref="L499:T499"/>
    <mergeCell ref="F500:S503"/>
    <mergeCell ref="X500:AA501"/>
    <mergeCell ref="AF500:AJ500"/>
    <mergeCell ref="F504:J504"/>
    <mergeCell ref="L504:T504"/>
    <mergeCell ref="F490:S493"/>
    <mergeCell ref="X490:AA491"/>
    <mergeCell ref="AF490:AJ490"/>
    <mergeCell ref="F494:J494"/>
    <mergeCell ref="L494:T494"/>
    <mergeCell ref="F495:S498"/>
    <mergeCell ref="X495:AA496"/>
    <mergeCell ref="AF495:AJ495"/>
    <mergeCell ref="D527:N527"/>
    <mergeCell ref="AC527:AK527"/>
    <mergeCell ref="C531:H531"/>
    <mergeCell ref="J531:AK531"/>
    <mergeCell ref="B532:E535"/>
    <mergeCell ref="AD532:AJ535"/>
    <mergeCell ref="H533:R534"/>
    <mergeCell ref="U533:Z534"/>
    <mergeCell ref="F520:S523"/>
    <mergeCell ref="X520:AA521"/>
    <mergeCell ref="AF520:AJ520"/>
    <mergeCell ref="F524:J524"/>
    <mergeCell ref="L524:T524"/>
    <mergeCell ref="B526:D526"/>
    <mergeCell ref="J526:AK526"/>
    <mergeCell ref="F514:J514"/>
    <mergeCell ref="L514:T514"/>
    <mergeCell ref="F515:S518"/>
    <mergeCell ref="X515:AA516"/>
    <mergeCell ref="AF515:AJ515"/>
    <mergeCell ref="F519:J519"/>
    <mergeCell ref="L519:T519"/>
    <mergeCell ref="B545:D545"/>
    <mergeCell ref="F545:S548"/>
    <mergeCell ref="X545:AA545"/>
    <mergeCell ref="AF545:AJ545"/>
    <mergeCell ref="F549:J549"/>
    <mergeCell ref="L549:T549"/>
    <mergeCell ref="B540:D540"/>
    <mergeCell ref="F540:S543"/>
    <mergeCell ref="X540:AA540"/>
    <mergeCell ref="AF540:AJ540"/>
    <mergeCell ref="F544:J544"/>
    <mergeCell ref="L544:T544"/>
    <mergeCell ref="B536:D536"/>
    <mergeCell ref="F536:S538"/>
    <mergeCell ref="X536:AA536"/>
    <mergeCell ref="AF536:AJ536"/>
    <mergeCell ref="F539:J539"/>
    <mergeCell ref="L539:T539"/>
    <mergeCell ref="B567:D567"/>
    <mergeCell ref="J567:AK567"/>
    <mergeCell ref="C569:H569"/>
    <mergeCell ref="J569:AK569"/>
    <mergeCell ref="B570:E573"/>
    <mergeCell ref="AD570:AJ573"/>
    <mergeCell ref="H571:R572"/>
    <mergeCell ref="U571:Z572"/>
    <mergeCell ref="F560:S562"/>
    <mergeCell ref="X560:AA561"/>
    <mergeCell ref="AF560:AJ560"/>
    <mergeCell ref="F563:J563"/>
    <mergeCell ref="L563:T563"/>
    <mergeCell ref="F564:S566"/>
    <mergeCell ref="X564:AA565"/>
    <mergeCell ref="AF564:AJ564"/>
    <mergeCell ref="D551:N551"/>
    <mergeCell ref="AC551:AK551"/>
    <mergeCell ref="C555:H555"/>
    <mergeCell ref="J555:AK555"/>
    <mergeCell ref="B556:E559"/>
    <mergeCell ref="AD556:AJ559"/>
    <mergeCell ref="H557:R558"/>
    <mergeCell ref="U557:Z558"/>
    <mergeCell ref="F586:J586"/>
    <mergeCell ref="L586:T587"/>
    <mergeCell ref="F588:S590"/>
    <mergeCell ref="X588:AA589"/>
    <mergeCell ref="AF588:AJ588"/>
    <mergeCell ref="F591:J591"/>
    <mergeCell ref="L591:T592"/>
    <mergeCell ref="F579:S580"/>
    <mergeCell ref="X579:AA580"/>
    <mergeCell ref="AF579:AJ579"/>
    <mergeCell ref="F581:J581"/>
    <mergeCell ref="L581:T582"/>
    <mergeCell ref="F583:S585"/>
    <mergeCell ref="X583:AA584"/>
    <mergeCell ref="AF583:AJ583"/>
    <mergeCell ref="F574:J574"/>
    <mergeCell ref="L574:T574"/>
    <mergeCell ref="F575:S577"/>
    <mergeCell ref="X575:AA577"/>
    <mergeCell ref="AF575:AJ575"/>
    <mergeCell ref="F578:J578"/>
    <mergeCell ref="L578:T578"/>
    <mergeCell ref="F608:S610"/>
    <mergeCell ref="X608:AA609"/>
    <mergeCell ref="AF608:AJ608"/>
    <mergeCell ref="B611:D611"/>
    <mergeCell ref="J611:AK611"/>
    <mergeCell ref="C613:H613"/>
    <mergeCell ref="J613:AK613"/>
    <mergeCell ref="F601:J601"/>
    <mergeCell ref="L601:T602"/>
    <mergeCell ref="F603:S605"/>
    <mergeCell ref="X603:AA603"/>
    <mergeCell ref="AF603:AJ603"/>
    <mergeCell ref="F606:J606"/>
    <mergeCell ref="L606:T607"/>
    <mergeCell ref="F593:S595"/>
    <mergeCell ref="X593:AA594"/>
    <mergeCell ref="AF593:AJ593"/>
    <mergeCell ref="F596:J596"/>
    <mergeCell ref="L596:T597"/>
    <mergeCell ref="F598:S600"/>
    <mergeCell ref="X598:AA599"/>
    <mergeCell ref="AF598:AJ598"/>
    <mergeCell ref="F626:J626"/>
    <mergeCell ref="L626:T627"/>
    <mergeCell ref="D629:N629"/>
    <mergeCell ref="AC629:AK629"/>
    <mergeCell ref="C633:H633"/>
    <mergeCell ref="J633:AK633"/>
    <mergeCell ref="F620:S621"/>
    <mergeCell ref="X620:AA620"/>
    <mergeCell ref="AF620:AJ620"/>
    <mergeCell ref="F622:J622"/>
    <mergeCell ref="L622:T623"/>
    <mergeCell ref="F624:S625"/>
    <mergeCell ref="X624:AA625"/>
    <mergeCell ref="AF624:AJ624"/>
    <mergeCell ref="B614:E617"/>
    <mergeCell ref="AD614:AJ617"/>
    <mergeCell ref="H615:R616"/>
    <mergeCell ref="U615:Z616"/>
    <mergeCell ref="F618:J618"/>
    <mergeCell ref="L618:T619"/>
    <mergeCell ref="F645:J645"/>
    <mergeCell ref="L645:T645"/>
    <mergeCell ref="B646:D646"/>
    <mergeCell ref="F646:S648"/>
    <mergeCell ref="X646:AA646"/>
    <mergeCell ref="AF646:AJ646"/>
    <mergeCell ref="F641:J641"/>
    <mergeCell ref="L641:T641"/>
    <mergeCell ref="B642:D642"/>
    <mergeCell ref="F642:S644"/>
    <mergeCell ref="X642:AA642"/>
    <mergeCell ref="AF642:AJ642"/>
    <mergeCell ref="B634:E637"/>
    <mergeCell ref="AD634:AJ637"/>
    <mergeCell ref="H635:R636"/>
    <mergeCell ref="U635:Z636"/>
    <mergeCell ref="B638:D638"/>
    <mergeCell ref="F638:S640"/>
    <mergeCell ref="X638:AA638"/>
    <mergeCell ref="AF638:AJ638"/>
    <mergeCell ref="B657:E660"/>
    <mergeCell ref="AD657:AJ660"/>
    <mergeCell ref="H658:R659"/>
    <mergeCell ref="U658:Z659"/>
    <mergeCell ref="B661:D661"/>
    <mergeCell ref="F661:S663"/>
    <mergeCell ref="X661:AA661"/>
    <mergeCell ref="AF661:AJ661"/>
    <mergeCell ref="F653:J653"/>
    <mergeCell ref="L653:T653"/>
    <mergeCell ref="B654:D654"/>
    <mergeCell ref="J654:AK654"/>
    <mergeCell ref="C656:H656"/>
    <mergeCell ref="J656:AK656"/>
    <mergeCell ref="F649:J649"/>
    <mergeCell ref="L649:T649"/>
    <mergeCell ref="B650:D650"/>
    <mergeCell ref="F650:S652"/>
    <mergeCell ref="X650:AA651"/>
    <mergeCell ref="AF650:AJ650"/>
    <mergeCell ref="F672:J672"/>
    <mergeCell ref="L672:T672"/>
    <mergeCell ref="B673:D673"/>
    <mergeCell ref="F673:S675"/>
    <mergeCell ref="X673:AA673"/>
    <mergeCell ref="AF673:AJ673"/>
    <mergeCell ref="F668:J668"/>
    <mergeCell ref="L668:T668"/>
    <mergeCell ref="B669:D669"/>
    <mergeCell ref="F669:S671"/>
    <mergeCell ref="X669:AA669"/>
    <mergeCell ref="AF669:AJ669"/>
    <mergeCell ref="F664:J664"/>
    <mergeCell ref="L664:T664"/>
    <mergeCell ref="B665:D665"/>
    <mergeCell ref="F665:S667"/>
    <mergeCell ref="X665:AA665"/>
    <mergeCell ref="AF665:AJ665"/>
    <mergeCell ref="F684:J684"/>
    <mergeCell ref="L684:T684"/>
    <mergeCell ref="B686:E689"/>
    <mergeCell ref="AD686:AJ689"/>
    <mergeCell ref="H687:R688"/>
    <mergeCell ref="U687:Z688"/>
    <mergeCell ref="F680:J680"/>
    <mergeCell ref="L680:T680"/>
    <mergeCell ref="B681:D681"/>
    <mergeCell ref="F681:S683"/>
    <mergeCell ref="X681:AA681"/>
    <mergeCell ref="AF681:AJ681"/>
    <mergeCell ref="F676:J676"/>
    <mergeCell ref="L676:T676"/>
    <mergeCell ref="B677:D677"/>
    <mergeCell ref="F677:S679"/>
    <mergeCell ref="X677:AA678"/>
    <mergeCell ref="AF677:AJ677"/>
    <mergeCell ref="B702:E705"/>
    <mergeCell ref="AD702:AJ705"/>
    <mergeCell ref="H703:R704"/>
    <mergeCell ref="U703:Z704"/>
    <mergeCell ref="F706:S708"/>
    <mergeCell ref="X706:AA706"/>
    <mergeCell ref="AF706:AJ706"/>
    <mergeCell ref="F698:J698"/>
    <mergeCell ref="L698:T698"/>
    <mergeCell ref="B699:D699"/>
    <mergeCell ref="J699:AK699"/>
    <mergeCell ref="C701:H701"/>
    <mergeCell ref="J701:AK701"/>
    <mergeCell ref="F690:S692"/>
    <mergeCell ref="X690:AA690"/>
    <mergeCell ref="AF690:AJ690"/>
    <mergeCell ref="F693:J693"/>
    <mergeCell ref="L693:T693"/>
    <mergeCell ref="F694:S697"/>
    <mergeCell ref="X694:AA694"/>
    <mergeCell ref="AF694:AJ694"/>
    <mergeCell ref="F722:J722"/>
    <mergeCell ref="L722:T722"/>
    <mergeCell ref="F723:S725"/>
    <mergeCell ref="X723:AA723"/>
    <mergeCell ref="AF723:AJ723"/>
    <mergeCell ref="F726:J726"/>
    <mergeCell ref="L726:T726"/>
    <mergeCell ref="F714:S717"/>
    <mergeCell ref="X714:AA714"/>
    <mergeCell ref="AF714:AJ714"/>
    <mergeCell ref="F718:J718"/>
    <mergeCell ref="L718:T718"/>
    <mergeCell ref="F719:S721"/>
    <mergeCell ref="X719:AA719"/>
    <mergeCell ref="AF719:AJ719"/>
    <mergeCell ref="F709:J709"/>
    <mergeCell ref="L709:T709"/>
    <mergeCell ref="F710:S712"/>
    <mergeCell ref="X710:AA710"/>
    <mergeCell ref="AF710:AJ710"/>
    <mergeCell ref="F713:J713"/>
    <mergeCell ref="L713:T713"/>
    <mergeCell ref="F739:S741"/>
    <mergeCell ref="X739:AA739"/>
    <mergeCell ref="AF739:AJ739"/>
    <mergeCell ref="F742:J742"/>
    <mergeCell ref="L742:T742"/>
    <mergeCell ref="B743:D743"/>
    <mergeCell ref="J743:AK743"/>
    <mergeCell ref="F734:J734"/>
    <mergeCell ref="L734:T734"/>
    <mergeCell ref="F735:S737"/>
    <mergeCell ref="X735:AA735"/>
    <mergeCell ref="AF735:AJ735"/>
    <mergeCell ref="F738:J738"/>
    <mergeCell ref="L738:T738"/>
    <mergeCell ref="F727:S729"/>
    <mergeCell ref="X727:AA727"/>
    <mergeCell ref="AF727:AJ727"/>
    <mergeCell ref="F730:J730"/>
    <mergeCell ref="L730:T730"/>
    <mergeCell ref="F731:S733"/>
    <mergeCell ref="X731:AA731"/>
    <mergeCell ref="AF731:AJ731"/>
    <mergeCell ref="F758:J758"/>
    <mergeCell ref="L758:T758"/>
    <mergeCell ref="F759:S761"/>
    <mergeCell ref="X759:AA759"/>
    <mergeCell ref="AF759:AJ759"/>
    <mergeCell ref="F762:J762"/>
    <mergeCell ref="L762:T762"/>
    <mergeCell ref="F750:S752"/>
    <mergeCell ref="X750:AA750"/>
    <mergeCell ref="AF750:AJ750"/>
    <mergeCell ref="F753:J753"/>
    <mergeCell ref="L753:T753"/>
    <mergeCell ref="F754:S757"/>
    <mergeCell ref="X754:AA754"/>
    <mergeCell ref="AF754:AJ754"/>
    <mergeCell ref="C745:H745"/>
    <mergeCell ref="J745:AK745"/>
    <mergeCell ref="B746:E749"/>
    <mergeCell ref="AD746:AJ749"/>
    <mergeCell ref="H747:R748"/>
    <mergeCell ref="U747:Z748"/>
    <mergeCell ref="F776:S778"/>
    <mergeCell ref="X776:AA776"/>
    <mergeCell ref="AF776:AJ776"/>
    <mergeCell ref="F779:J779"/>
    <mergeCell ref="L779:T779"/>
    <mergeCell ref="F780:S782"/>
    <mergeCell ref="X780:AA780"/>
    <mergeCell ref="AF780:AJ780"/>
    <mergeCell ref="F770:J770"/>
    <mergeCell ref="L770:T770"/>
    <mergeCell ref="F771:S774"/>
    <mergeCell ref="X771:AA771"/>
    <mergeCell ref="AF771:AJ771"/>
    <mergeCell ref="F775:J775"/>
    <mergeCell ref="L775:T775"/>
    <mergeCell ref="F763:S765"/>
    <mergeCell ref="X763:AA763"/>
    <mergeCell ref="AF763:AJ763"/>
    <mergeCell ref="F766:J766"/>
    <mergeCell ref="L766:T766"/>
    <mergeCell ref="F767:S769"/>
    <mergeCell ref="X767:AA767"/>
    <mergeCell ref="AF767:AJ767"/>
    <mergeCell ref="F794:J794"/>
    <mergeCell ref="L794:T794"/>
    <mergeCell ref="F795:S798"/>
    <mergeCell ref="X795:AA795"/>
    <mergeCell ref="AF795:AJ795"/>
    <mergeCell ref="F799:J799"/>
    <mergeCell ref="L799:T799"/>
    <mergeCell ref="C789:H789"/>
    <mergeCell ref="J789:AK789"/>
    <mergeCell ref="B790:E793"/>
    <mergeCell ref="AD790:AJ793"/>
    <mergeCell ref="H791:R792"/>
    <mergeCell ref="U791:Z792"/>
    <mergeCell ref="F783:J783"/>
    <mergeCell ref="L783:T783"/>
    <mergeCell ref="F784:S786"/>
    <mergeCell ref="X784:AA784"/>
    <mergeCell ref="AF784:AJ784"/>
    <mergeCell ref="B787:D787"/>
    <mergeCell ref="J787:AK787"/>
    <mergeCell ref="F812:S814"/>
    <mergeCell ref="X812:AA812"/>
    <mergeCell ref="AF812:AJ812"/>
    <mergeCell ref="F815:J815"/>
    <mergeCell ref="L815:T815"/>
    <mergeCell ref="F816:S821"/>
    <mergeCell ref="X816:AA816"/>
    <mergeCell ref="AF816:AJ816"/>
    <mergeCell ref="F807:J807"/>
    <mergeCell ref="L807:T807"/>
    <mergeCell ref="F808:S810"/>
    <mergeCell ref="X808:AA808"/>
    <mergeCell ref="AF808:AJ808"/>
    <mergeCell ref="F811:J811"/>
    <mergeCell ref="L811:T811"/>
    <mergeCell ref="F800:S802"/>
    <mergeCell ref="X800:AA800"/>
    <mergeCell ref="AF800:AJ800"/>
    <mergeCell ref="F803:J803"/>
    <mergeCell ref="L803:T803"/>
    <mergeCell ref="F804:S806"/>
    <mergeCell ref="X804:AA804"/>
    <mergeCell ref="AF804:AJ804"/>
    <mergeCell ref="B834:E837"/>
    <mergeCell ref="AD834:AJ837"/>
    <mergeCell ref="H835:R836"/>
    <mergeCell ref="U835:Z836"/>
    <mergeCell ref="F838:J838"/>
    <mergeCell ref="L838:T838"/>
    <mergeCell ref="F827:S830"/>
    <mergeCell ref="X827:AA827"/>
    <mergeCell ref="AF827:AJ827"/>
    <mergeCell ref="B831:D831"/>
    <mergeCell ref="J831:AK831"/>
    <mergeCell ref="C833:H833"/>
    <mergeCell ref="J833:AK833"/>
    <mergeCell ref="F822:J822"/>
    <mergeCell ref="L822:T822"/>
    <mergeCell ref="F823:S825"/>
    <mergeCell ref="X823:AA823"/>
    <mergeCell ref="AF823:AJ823"/>
    <mergeCell ref="F826:J826"/>
    <mergeCell ref="L826:T826"/>
    <mergeCell ref="F853:S855"/>
    <mergeCell ref="X853:AA853"/>
    <mergeCell ref="AF853:AJ853"/>
    <mergeCell ref="F856:J856"/>
    <mergeCell ref="L856:T856"/>
    <mergeCell ref="F857:S859"/>
    <mergeCell ref="X857:AA857"/>
    <mergeCell ref="AF857:AJ857"/>
    <mergeCell ref="F848:J848"/>
    <mergeCell ref="L848:T848"/>
    <mergeCell ref="F849:S851"/>
    <mergeCell ref="X849:AA849"/>
    <mergeCell ref="AF849:AJ849"/>
    <mergeCell ref="F852:J852"/>
    <mergeCell ref="L852:T852"/>
    <mergeCell ref="F839:S842"/>
    <mergeCell ref="X839:AA839"/>
    <mergeCell ref="AF839:AJ839"/>
    <mergeCell ref="F843:J843"/>
    <mergeCell ref="L843:T843"/>
    <mergeCell ref="F844:S847"/>
    <mergeCell ref="X844:AA844"/>
    <mergeCell ref="AF844:AJ844"/>
    <mergeCell ref="F874:J874"/>
    <mergeCell ref="L874:T874"/>
    <mergeCell ref="B875:D875"/>
    <mergeCell ref="J875:AK875"/>
    <mergeCell ref="C877:H877"/>
    <mergeCell ref="J877:AK877"/>
    <mergeCell ref="F865:S868"/>
    <mergeCell ref="X865:AA865"/>
    <mergeCell ref="AF865:AJ865"/>
    <mergeCell ref="F869:J869"/>
    <mergeCell ref="L869:T869"/>
    <mergeCell ref="F870:S873"/>
    <mergeCell ref="X870:AA870"/>
    <mergeCell ref="AF870:AJ870"/>
    <mergeCell ref="F860:J860"/>
    <mergeCell ref="L860:T860"/>
    <mergeCell ref="F861:S863"/>
    <mergeCell ref="X861:AA861"/>
    <mergeCell ref="AF861:AJ861"/>
    <mergeCell ref="F864:J864"/>
    <mergeCell ref="L864:T864"/>
    <mergeCell ref="F892:S895"/>
    <mergeCell ref="X892:AA892"/>
    <mergeCell ref="AF892:AJ892"/>
    <mergeCell ref="F896:J896"/>
    <mergeCell ref="L896:T896"/>
    <mergeCell ref="F897:S899"/>
    <mergeCell ref="X897:AA897"/>
    <mergeCell ref="AF897:AJ897"/>
    <mergeCell ref="F886:J886"/>
    <mergeCell ref="L886:T886"/>
    <mergeCell ref="F887:S890"/>
    <mergeCell ref="X887:AA887"/>
    <mergeCell ref="AF887:AJ887"/>
    <mergeCell ref="F891:J891"/>
    <mergeCell ref="L891:T891"/>
    <mergeCell ref="B878:E881"/>
    <mergeCell ref="AD878:AJ881"/>
    <mergeCell ref="H879:R880"/>
    <mergeCell ref="U879:Z880"/>
    <mergeCell ref="F882:S885"/>
    <mergeCell ref="X882:AA882"/>
    <mergeCell ref="AF882:AJ882"/>
    <mergeCell ref="F913:J913"/>
    <mergeCell ref="L913:T913"/>
    <mergeCell ref="F914:S916"/>
    <mergeCell ref="X914:AA915"/>
    <mergeCell ref="AF914:AJ914"/>
    <mergeCell ref="F917:J917"/>
    <mergeCell ref="L917:T917"/>
    <mergeCell ref="F905:S907"/>
    <mergeCell ref="X905:AA905"/>
    <mergeCell ref="AF905:AJ905"/>
    <mergeCell ref="F908:J908"/>
    <mergeCell ref="L908:T908"/>
    <mergeCell ref="F909:S912"/>
    <mergeCell ref="X909:AA909"/>
    <mergeCell ref="AF909:AJ909"/>
    <mergeCell ref="F900:J900"/>
    <mergeCell ref="L900:T900"/>
    <mergeCell ref="F901:S903"/>
    <mergeCell ref="X901:AA901"/>
    <mergeCell ref="AF901:AJ901"/>
    <mergeCell ref="F904:J904"/>
    <mergeCell ref="L904:T904"/>
    <mergeCell ref="F931:J931"/>
    <mergeCell ref="L931:T931"/>
    <mergeCell ref="F932:S933"/>
    <mergeCell ref="X932:AA932"/>
    <mergeCell ref="AF932:AJ932"/>
    <mergeCell ref="F934:J934"/>
    <mergeCell ref="L934:T934"/>
    <mergeCell ref="F925:S927"/>
    <mergeCell ref="X925:AA925"/>
    <mergeCell ref="AF925:AJ925"/>
    <mergeCell ref="F928:J928"/>
    <mergeCell ref="L928:T928"/>
    <mergeCell ref="F929:S930"/>
    <mergeCell ref="X929:AA929"/>
    <mergeCell ref="AF929:AJ929"/>
    <mergeCell ref="B918:D918"/>
    <mergeCell ref="J918:AK918"/>
    <mergeCell ref="C920:H920"/>
    <mergeCell ref="J920:AK920"/>
    <mergeCell ref="B921:E924"/>
    <mergeCell ref="AD921:AJ924"/>
    <mergeCell ref="H922:R923"/>
    <mergeCell ref="U922:Z923"/>
    <mergeCell ref="F948:S951"/>
    <mergeCell ref="X948:AA948"/>
    <mergeCell ref="AF948:AJ948"/>
    <mergeCell ref="F952:J952"/>
    <mergeCell ref="L952:T952"/>
    <mergeCell ref="F953:S956"/>
    <mergeCell ref="X953:AA953"/>
    <mergeCell ref="AF953:AJ953"/>
    <mergeCell ref="F943:J943"/>
    <mergeCell ref="L943:T943"/>
    <mergeCell ref="F944:S946"/>
    <mergeCell ref="X944:AA944"/>
    <mergeCell ref="AF944:AJ944"/>
    <mergeCell ref="F947:J947"/>
    <mergeCell ref="L947:T947"/>
    <mergeCell ref="F935:S937"/>
    <mergeCell ref="X935:AA935"/>
    <mergeCell ref="AF935:AJ935"/>
    <mergeCell ref="F938:J938"/>
    <mergeCell ref="L938:T938"/>
    <mergeCell ref="F939:S942"/>
    <mergeCell ref="X939:AA939"/>
    <mergeCell ref="AF939:AJ939"/>
    <mergeCell ref="F968:S969"/>
    <mergeCell ref="X968:AA968"/>
    <mergeCell ref="AF968:AJ968"/>
    <mergeCell ref="F970:J970"/>
    <mergeCell ref="L970:T970"/>
    <mergeCell ref="F971:S972"/>
    <mergeCell ref="X971:AA971"/>
    <mergeCell ref="AF971:AJ971"/>
    <mergeCell ref="B961:D961"/>
    <mergeCell ref="J961:AK961"/>
    <mergeCell ref="C963:H963"/>
    <mergeCell ref="J963:AK963"/>
    <mergeCell ref="B964:E967"/>
    <mergeCell ref="AD964:AJ967"/>
    <mergeCell ref="H965:R966"/>
    <mergeCell ref="U965:Z966"/>
    <mergeCell ref="F957:J957"/>
    <mergeCell ref="L957:T957"/>
    <mergeCell ref="F958:S959"/>
    <mergeCell ref="X958:AA958"/>
    <mergeCell ref="AF958:AJ958"/>
    <mergeCell ref="F960:J960"/>
    <mergeCell ref="L960:T960"/>
    <mergeCell ref="F985:J985"/>
    <mergeCell ref="L985:T985"/>
    <mergeCell ref="F986:S987"/>
    <mergeCell ref="X986:AA986"/>
    <mergeCell ref="AF986:AJ986"/>
    <mergeCell ref="F988:J988"/>
    <mergeCell ref="L988:T988"/>
    <mergeCell ref="F979:S981"/>
    <mergeCell ref="X979:AA979"/>
    <mergeCell ref="AF979:AJ979"/>
    <mergeCell ref="F982:J982"/>
    <mergeCell ref="L982:T982"/>
    <mergeCell ref="F983:S984"/>
    <mergeCell ref="X983:AA983"/>
    <mergeCell ref="AF983:AJ983"/>
    <mergeCell ref="F973:J973"/>
    <mergeCell ref="L973:T973"/>
    <mergeCell ref="F974:S977"/>
    <mergeCell ref="X974:AA974"/>
    <mergeCell ref="AF974:AJ974"/>
    <mergeCell ref="F978:J978"/>
    <mergeCell ref="L978:T978"/>
    <mergeCell ref="F1001:S1002"/>
    <mergeCell ref="X1001:AA1001"/>
    <mergeCell ref="AF1001:AJ1001"/>
    <mergeCell ref="F1003:J1003"/>
    <mergeCell ref="L1003:T1003"/>
    <mergeCell ref="B1004:D1004"/>
    <mergeCell ref="J1004:AK1004"/>
    <mergeCell ref="F996:J996"/>
    <mergeCell ref="L996:T996"/>
    <mergeCell ref="F997:S999"/>
    <mergeCell ref="X997:AA997"/>
    <mergeCell ref="AF997:AJ997"/>
    <mergeCell ref="F1000:J1000"/>
    <mergeCell ref="L1000:T1000"/>
    <mergeCell ref="F989:S991"/>
    <mergeCell ref="X989:AA989"/>
    <mergeCell ref="AF989:AJ989"/>
    <mergeCell ref="F992:J992"/>
    <mergeCell ref="L992:T992"/>
    <mergeCell ref="F993:S995"/>
    <mergeCell ref="X993:AA993"/>
    <mergeCell ref="AF993:AJ993"/>
    <mergeCell ref="F1018:J1018"/>
    <mergeCell ref="L1018:T1018"/>
    <mergeCell ref="F1019:S1020"/>
    <mergeCell ref="X1019:AA1019"/>
    <mergeCell ref="AF1019:AJ1019"/>
    <mergeCell ref="F1021:J1021"/>
    <mergeCell ref="L1021:T1021"/>
    <mergeCell ref="F1011:S1013"/>
    <mergeCell ref="X1011:AA1011"/>
    <mergeCell ref="AF1011:AJ1011"/>
    <mergeCell ref="F1014:J1014"/>
    <mergeCell ref="L1014:T1014"/>
    <mergeCell ref="F1015:S1017"/>
    <mergeCell ref="X1015:AA1015"/>
    <mergeCell ref="AF1015:AJ1015"/>
    <mergeCell ref="C1006:H1006"/>
    <mergeCell ref="J1006:AK1006"/>
    <mergeCell ref="B1007:E1010"/>
    <mergeCell ref="AD1007:AJ1010"/>
    <mergeCell ref="H1008:R1009"/>
    <mergeCell ref="U1008:Z1009"/>
    <mergeCell ref="D1037:N1037"/>
    <mergeCell ref="AC1037:AK1037"/>
    <mergeCell ref="B1040:M1041"/>
    <mergeCell ref="AC1041:AK1042"/>
    <mergeCell ref="Q1044:X1044"/>
    <mergeCell ref="F1030:J1030"/>
    <mergeCell ref="L1030:T1030"/>
    <mergeCell ref="F1031:S1034"/>
    <mergeCell ref="X1031:AA1031"/>
    <mergeCell ref="AF1031:AJ1031"/>
    <mergeCell ref="F1035:J1035"/>
    <mergeCell ref="L1035:T1035"/>
    <mergeCell ref="F1022:S1024"/>
    <mergeCell ref="X1022:AA1022"/>
    <mergeCell ref="AF1022:AJ1022"/>
    <mergeCell ref="F1025:J1025"/>
    <mergeCell ref="L1025:T1025"/>
    <mergeCell ref="F1026:S1029"/>
    <mergeCell ref="X1026:AA1026"/>
    <mergeCell ref="AF1026:AJ1026"/>
  </mergeCells>
  <pageMargins left="0.25" right="0.25" top="0.25" bottom="0.25" header="0" footer="0"/>
  <pageSetup scale="95" fitToWidth="0" fitToHeight="0" orientation="landscape" horizontalDpi="4294967293"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3</vt:i4>
      </vt:variant>
    </vt:vector>
  </HeadingPairs>
  <TitlesOfParts>
    <vt:vector size="19" baseType="lpstr">
      <vt:lpstr>N4</vt:lpstr>
      <vt:lpstr>N5 Ejec. POA</vt:lpstr>
      <vt:lpstr>N7 Ingresos</vt:lpstr>
      <vt:lpstr>N7 Egresos</vt:lpstr>
      <vt:lpstr>N7 Modif Presup</vt:lpstr>
      <vt:lpstr>N8 Gastos</vt:lpstr>
      <vt:lpstr>N9 Depósitos</vt:lpstr>
      <vt:lpstr>N10</vt:lpstr>
      <vt:lpstr>N11</vt:lpstr>
      <vt:lpstr>N12</vt:lpstr>
      <vt:lpstr>N15</vt:lpstr>
      <vt:lpstr>N17</vt:lpstr>
      <vt:lpstr>N18</vt:lpstr>
      <vt:lpstr>N22</vt:lpstr>
      <vt:lpstr>OEA11N1 Presupuesto</vt:lpstr>
      <vt:lpstr>OEA11N2 Asesores</vt:lpstr>
      <vt:lpstr>'N12'!Área_de_impresión</vt:lpstr>
      <vt:lpstr>'N5 Ejec. POA'!Área_de_impresión</vt:lpstr>
      <vt:lpstr>'N5 Ejec. POA'!Títulos_a_imprimir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Ruben Francisco Lima Barillas</dc:creator>
  <cp:lastModifiedBy>EALVARADO</cp:lastModifiedBy>
  <cp:lastPrinted>2023-02-07T21:42:43Z</cp:lastPrinted>
  <dcterms:created xsi:type="dcterms:W3CDTF">2017-12-05T18:01:17Z</dcterms:created>
  <dcterms:modified xsi:type="dcterms:W3CDTF">2023-02-13T14:51:28Z</dcterms:modified>
</cp:coreProperties>
</file>