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igruzzi\Desktop\RRHH GUISELA\2024\INFORMACION PUBLICA FEBRERO 2024\EDITABLES FEBRERO 2024\"/>
    </mc:Choice>
  </mc:AlternateContent>
  <bookViews>
    <workbookView xWindow="240" yWindow="150" windowWidth="20115" windowHeight="7485" tabRatio="772"/>
  </bookViews>
  <sheets>
    <sheet name="ARTICULO 10 NUMERAL 4 MPG OMC" sheetId="14" r:id="rId1"/>
  </sheets>
  <calcPr calcId="162913"/>
</workbook>
</file>

<file path=xl/calcChain.xml><?xml version="1.0" encoding="utf-8"?>
<calcChain xmlns="http://schemas.openxmlformats.org/spreadsheetml/2006/main">
  <c r="O15" i="14" l="1"/>
  <c r="O14" i="14"/>
  <c r="I15" i="14"/>
  <c r="I14" i="14"/>
  <c r="I13" i="14"/>
  <c r="N15" i="14" l="1"/>
  <c r="P15" i="14" s="1"/>
  <c r="N14" i="14"/>
  <c r="P14" i="14" s="1"/>
  <c r="I17" i="14" l="1"/>
  <c r="I16" i="14"/>
  <c r="I12" i="14"/>
  <c r="N12" i="14" l="1"/>
  <c r="N16" i="14"/>
  <c r="O16" i="14"/>
  <c r="O13" i="14"/>
  <c r="A13" i="14"/>
  <c r="O12" i="14"/>
  <c r="P16" i="14" l="1"/>
  <c r="N13" i="14"/>
  <c r="P13" i="14" s="1"/>
  <c r="P17" i="14"/>
  <c r="P12" i="14"/>
</calcChain>
</file>

<file path=xl/sharedStrings.xml><?xml version="1.0" encoding="utf-8"?>
<sst xmlns="http://schemas.openxmlformats.org/spreadsheetml/2006/main" count="44" uniqueCount="37">
  <si>
    <t>CARGO</t>
  </si>
  <si>
    <t>DEPENDENCIA</t>
  </si>
  <si>
    <t xml:space="preserve">No. </t>
  </si>
  <si>
    <t>Renglón</t>
  </si>
  <si>
    <t>SUELDO BASE</t>
  </si>
  <si>
    <t>COMPLMENTO POR ANTIGÜEDAD</t>
  </si>
  <si>
    <t>BONIFICACIÓN PROFESIONAL</t>
  </si>
  <si>
    <t>BONO ESPECÍFICO</t>
  </si>
  <si>
    <t>TOTAL INGRESO</t>
  </si>
  <si>
    <t>TOTAL DESCUENTO</t>
  </si>
  <si>
    <t>GASTOS DE REPRESENTACIÓN</t>
  </si>
  <si>
    <t>DIETAS</t>
  </si>
  <si>
    <t>Nombres y Apellidos (Empleado/Servidor Público)</t>
  </si>
  <si>
    <t>NUMERAL 4 - REMUNERACIONES DE EMPLEADOS Y SERVIDORES PÚBLICOS</t>
  </si>
  <si>
    <t>BONIFICACIÓN INCENTIVOS</t>
  </si>
  <si>
    <r>
      <t xml:space="preserve">ENTIDAD: </t>
    </r>
    <r>
      <rPr>
        <sz val="12"/>
        <color theme="1"/>
        <rFont val="Calibri"/>
        <family val="2"/>
        <scheme val="minor"/>
      </rPr>
      <t>PROGRAMA  DE APOYO AL COMERCIO EXTERIOR Y LA INTEGRACION</t>
    </r>
  </si>
  <si>
    <r>
      <t xml:space="preserve">DIRECCIÓN: </t>
    </r>
    <r>
      <rPr>
        <sz val="12"/>
        <color theme="1"/>
        <rFont val="Calibri"/>
        <family val="2"/>
        <scheme val="minor"/>
      </rPr>
      <t>8a. Av. 10-43 zona 1, Guatemala</t>
    </r>
  </si>
  <si>
    <r>
      <t xml:space="preserve">ENCARGADO DE ACTUALIZACIÓN: </t>
    </r>
    <r>
      <rPr>
        <sz val="12"/>
        <color theme="1"/>
        <rFont val="Calibri"/>
        <family val="2"/>
        <scheme val="minor"/>
      </rPr>
      <t>GUISELA SOLIS DE MENDEZ</t>
    </r>
  </si>
  <si>
    <r>
      <t xml:space="preserve">TELÉFONO: </t>
    </r>
    <r>
      <rPr>
        <sz val="12"/>
        <color theme="1"/>
        <rFont val="Calibri"/>
        <family val="2"/>
        <scheme val="minor"/>
      </rPr>
      <t>2412 0200</t>
    </r>
  </si>
  <si>
    <t>FLOR DE MARIA GARCIA DIAZ</t>
  </si>
  <si>
    <t>DEBORA MARIA CUMES MARISCAL</t>
  </si>
  <si>
    <t>MARCO TULIO MOLINA TEJEDA</t>
  </si>
  <si>
    <t>EDUARDO ERNESTO SPERISEN YURT</t>
  </si>
  <si>
    <t>CONSEJERO II</t>
  </si>
  <si>
    <t>CONSEJERO I</t>
  </si>
  <si>
    <t>DIRECTOR GENERAL</t>
  </si>
  <si>
    <t>SECRETARIO GENERAL</t>
  </si>
  <si>
    <t>COMPLEMENTO DIFERENCIAL CAMBIARIO</t>
  </si>
  <si>
    <t>MISION PERMANTE DE GUATEMALA ANTE LA OMC CON SEDE EN GINEBRA SUIZA</t>
  </si>
  <si>
    <t>TOTAL LIQUIDO A PAGAR FRANCOS SUIZOS</t>
  </si>
  <si>
    <t>LÍQUIDO Q.</t>
  </si>
  <si>
    <r>
      <t xml:space="preserve">HORARIO DE ATENCIÓN: </t>
    </r>
    <r>
      <rPr>
        <sz val="12"/>
        <color theme="1"/>
        <rFont val="Calibri"/>
        <family val="2"/>
        <scheme val="minor"/>
      </rPr>
      <t>08:00 A 16.00 HORAS</t>
    </r>
  </si>
  <si>
    <t>ANA LIBERTAD GUZMAN VILLEDA</t>
  </si>
  <si>
    <t>JUAN PABLO GONZALEZ ORTIS</t>
  </si>
  <si>
    <r>
      <t xml:space="preserve">DIRECTOR: </t>
    </r>
    <r>
      <rPr>
        <sz val="12"/>
        <color theme="1"/>
        <rFont val="Calibri"/>
        <family val="2"/>
        <scheme val="minor"/>
      </rPr>
      <t>BLANCA LESBI MORALES MORALES</t>
    </r>
  </si>
  <si>
    <r>
      <t xml:space="preserve">FECHA DE ACTUALIZACIÓN:  </t>
    </r>
    <r>
      <rPr>
        <b/>
        <sz val="12"/>
        <rFont val="Calibri"/>
        <family val="2"/>
        <scheme val="minor"/>
      </rPr>
      <t>05 MARZO 2024</t>
    </r>
  </si>
  <si>
    <r>
      <t xml:space="preserve">CORRESPONDE AL MES DE: </t>
    </r>
    <r>
      <rPr>
        <sz val="12"/>
        <color theme="1"/>
        <rFont val="Calibri"/>
        <family val="2"/>
        <scheme val="minor"/>
      </rPr>
      <t xml:space="preserve"> FEBRERO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</si>
</sst>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[Red]\-#,##0.00\ 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64" fontId="0" fillId="0" borderId="0" xfId="0" applyNumberFormat="1"/>
    <xf numFmtId="164" fontId="6" fillId="0" borderId="1" xfId="0" applyNumberFormat="1" applyFont="1" applyFill="1" applyBorder="1" applyAlignment="1">
      <alignment horizontal="center" vertical="center" wrapText="1"/>
    </xf>
    <xf numFmtId="164" fontId="7" fillId="0" borderId="0" xfId="0" applyNumberFormat="1" applyFont="1"/>
    <xf numFmtId="164" fontId="6" fillId="0" borderId="7" xfId="0" applyNumberFormat="1" applyFont="1" applyFill="1" applyBorder="1" applyAlignment="1">
      <alignment horizontal="center" vertical="center"/>
    </xf>
    <xf numFmtId="164" fontId="6" fillId="0" borderId="8" xfId="0" applyNumberFormat="1" applyFont="1" applyFill="1" applyBorder="1" applyAlignment="1">
      <alignment horizontal="center" vertical="center" wrapText="1"/>
    </xf>
    <xf numFmtId="164" fontId="6" fillId="0" borderId="8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64" fontId="6" fillId="0" borderId="2" xfId="0" applyNumberFormat="1" applyFont="1" applyFill="1" applyBorder="1" applyAlignment="1">
      <alignment horizontal="center" vertical="center" wrapText="1"/>
    </xf>
    <xf numFmtId="164" fontId="6" fillId="0" borderId="2" xfId="0" applyNumberFormat="1" applyFont="1" applyFill="1" applyBorder="1" applyAlignment="1">
      <alignment horizontal="center" vertical="center"/>
    </xf>
    <xf numFmtId="164" fontId="6" fillId="0" borderId="11" xfId="0" applyNumberFormat="1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164" fontId="6" fillId="0" borderId="9" xfId="0" applyNumberFormat="1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left" vertical="center"/>
    </xf>
    <xf numFmtId="0" fontId="1" fillId="3" borderId="0" xfId="0" applyFont="1" applyFill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2" fillId="3" borderId="0" xfId="0" applyFont="1" applyFill="1" applyBorder="1" applyAlignment="1">
      <alignment horizontal="left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0</xdr:colOff>
      <xdr:row>11</xdr:row>
      <xdr:rowOff>0</xdr:rowOff>
    </xdr:from>
    <xdr:to>
      <xdr:col>20</xdr:col>
      <xdr:colOff>304800</xdr:colOff>
      <xdr:row>11</xdr:row>
      <xdr:rowOff>304800</xdr:rowOff>
    </xdr:to>
    <xdr:sp macro="" textlink="">
      <xdr:nvSpPr>
        <xdr:cNvPr id="1025" name="AutoShape 1" descr="blob:https://minecogobgt-my.sharepoint.com/749e342e-7a8f-46d5-bbba-3abec2afa121"/>
        <xdr:cNvSpPr>
          <a:spLocks noChangeAspect="1" noChangeArrowheads="1"/>
        </xdr:cNvSpPr>
      </xdr:nvSpPr>
      <xdr:spPr bwMode="auto">
        <a:xfrm>
          <a:off x="14630400" y="2790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361951</xdr:colOff>
      <xdr:row>0</xdr:row>
      <xdr:rowOff>57150</xdr:rowOff>
    </xdr:from>
    <xdr:to>
      <xdr:col>16</xdr:col>
      <xdr:colOff>466726</xdr:colOff>
      <xdr:row>8</xdr:row>
      <xdr:rowOff>209549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1" y="57150"/>
          <a:ext cx="4248150" cy="17525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"/>
  <sheetViews>
    <sheetView tabSelected="1" zoomScaleNormal="100" workbookViewId="0">
      <selection activeCell="S9" sqref="S9"/>
    </sheetView>
  </sheetViews>
  <sheetFormatPr baseColWidth="10" defaultRowHeight="15" x14ac:dyDescent="0.25"/>
  <cols>
    <col min="1" max="1" width="3.7109375" customWidth="1"/>
    <col min="2" max="2" width="7.28515625" customWidth="1"/>
    <col min="3" max="3" width="28.5703125" customWidth="1"/>
    <col min="4" max="4" width="18.7109375" customWidth="1"/>
    <col min="5" max="5" width="16.7109375" customWidth="1"/>
    <col min="6" max="6" width="8.28515625" customWidth="1"/>
    <col min="7" max="7" width="10.5703125" customWidth="1"/>
    <col min="8" max="11" width="10.7109375" customWidth="1"/>
    <col min="12" max="12" width="12.5703125" customWidth="1"/>
    <col min="13" max="13" width="9.42578125" customWidth="1"/>
    <col min="14" max="14" width="9.85546875" customWidth="1"/>
    <col min="15" max="15" width="9.28515625" customWidth="1"/>
    <col min="16" max="16" width="10.28515625" customWidth="1"/>
    <col min="17" max="17" width="8.42578125" customWidth="1"/>
  </cols>
  <sheetData>
    <row r="1" spans="1:17" ht="15.75" x14ac:dyDescent="0.25">
      <c r="A1" s="26" t="s">
        <v>15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7" ht="15.75" x14ac:dyDescent="0.25">
      <c r="A2" s="26" t="s">
        <v>16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7" ht="15.75" x14ac:dyDescent="0.25">
      <c r="A3" s="29" t="s">
        <v>31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</row>
    <row r="4" spans="1:17" ht="15.75" x14ac:dyDescent="0.25">
      <c r="A4" s="26" t="s">
        <v>18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</row>
    <row r="5" spans="1:17" ht="15.75" x14ac:dyDescent="0.25">
      <c r="A5" s="26" t="s">
        <v>34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</row>
    <row r="6" spans="1:17" ht="15.75" x14ac:dyDescent="0.25">
      <c r="A6" s="26" t="s">
        <v>17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</row>
    <row r="7" spans="1:17" ht="15.75" x14ac:dyDescent="0.25">
      <c r="A7" s="26" t="s">
        <v>35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</row>
    <row r="8" spans="1:17" ht="15.75" x14ac:dyDescent="0.25">
      <c r="A8" s="26" t="s">
        <v>36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</row>
    <row r="9" spans="1:17" ht="30" customHeight="1" x14ac:dyDescent="0.25">
      <c r="A9" s="27"/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</row>
    <row r="10" spans="1:17" ht="21" customHeight="1" thickBot="1" x14ac:dyDescent="0.3">
      <c r="A10" s="28" t="s">
        <v>13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</row>
    <row r="11" spans="1:17" ht="57" thickBot="1" x14ac:dyDescent="0.3">
      <c r="A11" s="12" t="s">
        <v>2</v>
      </c>
      <c r="B11" s="13" t="s">
        <v>3</v>
      </c>
      <c r="C11" s="14" t="s">
        <v>12</v>
      </c>
      <c r="D11" s="13" t="s">
        <v>0</v>
      </c>
      <c r="E11" s="13" t="s">
        <v>1</v>
      </c>
      <c r="F11" s="15" t="s">
        <v>11</v>
      </c>
      <c r="G11" s="15" t="s">
        <v>4</v>
      </c>
      <c r="H11" s="15" t="s">
        <v>5</v>
      </c>
      <c r="I11" s="15" t="s">
        <v>6</v>
      </c>
      <c r="J11" s="15" t="s">
        <v>7</v>
      </c>
      <c r="K11" s="15" t="s">
        <v>14</v>
      </c>
      <c r="L11" s="15" t="s">
        <v>10</v>
      </c>
      <c r="M11" s="15" t="s">
        <v>27</v>
      </c>
      <c r="N11" s="15" t="s">
        <v>8</v>
      </c>
      <c r="O11" s="15" t="s">
        <v>9</v>
      </c>
      <c r="P11" s="15" t="s">
        <v>30</v>
      </c>
      <c r="Q11" s="16" t="s">
        <v>29</v>
      </c>
    </row>
    <row r="12" spans="1:17" ht="60" x14ac:dyDescent="0.25">
      <c r="A12" s="22">
        <v>1</v>
      </c>
      <c r="B12" s="23">
        <v>11</v>
      </c>
      <c r="C12" s="17" t="s">
        <v>19</v>
      </c>
      <c r="D12" s="17" t="s">
        <v>23</v>
      </c>
      <c r="E12" s="17" t="s">
        <v>28</v>
      </c>
      <c r="F12" s="18">
        <v>0</v>
      </c>
      <c r="G12" s="18">
        <v>5373</v>
      </c>
      <c r="H12" s="18">
        <v>0</v>
      </c>
      <c r="I12" s="18">
        <f>375+375+483.57+200+360</f>
        <v>1793.57</v>
      </c>
      <c r="J12" s="18">
        <v>2350</v>
      </c>
      <c r="K12" s="18">
        <v>250</v>
      </c>
      <c r="L12" s="18">
        <v>275</v>
      </c>
      <c r="M12" s="18">
        <v>70893.48</v>
      </c>
      <c r="N12" s="18">
        <f>SUM(F12:M12)</f>
        <v>80935.049999999988</v>
      </c>
      <c r="O12" s="19">
        <f>1332.32+47.58+502.08</f>
        <v>1881.9799999999998</v>
      </c>
      <c r="P12" s="19">
        <f>+N12-O12</f>
        <v>79053.069999999992</v>
      </c>
      <c r="Q12" s="20">
        <v>8634.0400000000009</v>
      </c>
    </row>
    <row r="13" spans="1:17" ht="60" x14ac:dyDescent="0.25">
      <c r="A13" s="1">
        <f>+A12+1</f>
        <v>2</v>
      </c>
      <c r="B13" s="2">
        <v>11</v>
      </c>
      <c r="C13" s="3" t="s">
        <v>20</v>
      </c>
      <c r="D13" s="5" t="s">
        <v>24</v>
      </c>
      <c r="E13" s="5" t="s">
        <v>28</v>
      </c>
      <c r="F13" s="7">
        <v>0</v>
      </c>
      <c r="G13" s="7">
        <v>3500</v>
      </c>
      <c r="H13" s="7">
        <v>0</v>
      </c>
      <c r="I13" s="7">
        <f>375+375+385+200+360</f>
        <v>1695</v>
      </c>
      <c r="J13" s="7">
        <v>2350</v>
      </c>
      <c r="K13" s="7">
        <v>250</v>
      </c>
      <c r="L13" s="7">
        <v>275</v>
      </c>
      <c r="M13" s="7">
        <v>56974.2</v>
      </c>
      <c r="N13" s="7">
        <f>SUM(F13:M13)</f>
        <v>65044.2</v>
      </c>
      <c r="O13" s="4">
        <f>980.85+37.73+403.5</f>
        <v>1422.08</v>
      </c>
      <c r="P13" s="4">
        <f>+N13-O13</f>
        <v>63622.119999999995</v>
      </c>
      <c r="Q13" s="9">
        <v>6948.7</v>
      </c>
    </row>
    <row r="14" spans="1:17" ht="60" customHeight="1" x14ac:dyDescent="0.25">
      <c r="A14" s="22">
        <v>3</v>
      </c>
      <c r="B14" s="23">
        <v>11</v>
      </c>
      <c r="C14" s="17" t="s">
        <v>32</v>
      </c>
      <c r="D14" s="17" t="s">
        <v>24</v>
      </c>
      <c r="E14" s="5" t="s">
        <v>28</v>
      </c>
      <c r="F14" s="18">
        <v>0</v>
      </c>
      <c r="G14" s="18">
        <v>3500</v>
      </c>
      <c r="H14" s="18">
        <v>0</v>
      </c>
      <c r="I14" s="7">
        <f t="shared" ref="I14:I15" si="0">375+375+385+200+360</f>
        <v>1695</v>
      </c>
      <c r="J14" s="18">
        <v>2350</v>
      </c>
      <c r="K14" s="7">
        <v>250</v>
      </c>
      <c r="L14" s="7">
        <v>275</v>
      </c>
      <c r="M14" s="7">
        <v>56974.2</v>
      </c>
      <c r="N14" s="18">
        <f>F14+G14+H14+I14+J14+K14+L14+M14</f>
        <v>65044.2</v>
      </c>
      <c r="O14" s="4">
        <f t="shared" ref="O14:O15" si="1">980.85+37.73+403.5</f>
        <v>1422.08</v>
      </c>
      <c r="P14" s="19">
        <f>N14-O14</f>
        <v>63622.119999999995</v>
      </c>
      <c r="Q14" s="9">
        <v>6948.7</v>
      </c>
    </row>
    <row r="15" spans="1:17" ht="60" customHeight="1" x14ac:dyDescent="0.25">
      <c r="A15" s="1">
        <v>4</v>
      </c>
      <c r="B15" s="2">
        <v>11</v>
      </c>
      <c r="C15" s="3" t="s">
        <v>33</v>
      </c>
      <c r="D15" s="5" t="s">
        <v>24</v>
      </c>
      <c r="E15" s="5" t="s">
        <v>28</v>
      </c>
      <c r="F15" s="7">
        <v>0</v>
      </c>
      <c r="G15" s="18">
        <v>3500</v>
      </c>
      <c r="H15" s="7">
        <v>0</v>
      </c>
      <c r="I15" s="7">
        <f t="shared" si="0"/>
        <v>1695</v>
      </c>
      <c r="J15" s="7">
        <v>2350</v>
      </c>
      <c r="K15" s="7">
        <v>250</v>
      </c>
      <c r="L15" s="18">
        <v>275</v>
      </c>
      <c r="M15" s="7">
        <v>56974.2</v>
      </c>
      <c r="N15" s="7">
        <f>F15+G15+H15+I15+J15+K15+L15+M15</f>
        <v>65044.2</v>
      </c>
      <c r="O15" s="4">
        <f t="shared" si="1"/>
        <v>1422.08</v>
      </c>
      <c r="P15" s="4">
        <f>N15-O15</f>
        <v>63622.119999999995</v>
      </c>
      <c r="Q15" s="9">
        <v>6948.7</v>
      </c>
    </row>
    <row r="16" spans="1:17" ht="60" x14ac:dyDescent="0.25">
      <c r="A16" s="1">
        <v>5</v>
      </c>
      <c r="B16" s="2">
        <v>11</v>
      </c>
      <c r="C16" s="3" t="s">
        <v>22</v>
      </c>
      <c r="D16" s="5" t="s">
        <v>25</v>
      </c>
      <c r="E16" s="5" t="s">
        <v>28</v>
      </c>
      <c r="F16" s="7">
        <v>0</v>
      </c>
      <c r="G16" s="7">
        <v>6759</v>
      </c>
      <c r="H16" s="7">
        <v>0</v>
      </c>
      <c r="I16" s="7">
        <f>608.31+200</f>
        <v>808.31</v>
      </c>
      <c r="J16" s="7">
        <v>7479</v>
      </c>
      <c r="K16" s="7">
        <v>250</v>
      </c>
      <c r="L16" s="7">
        <v>1500</v>
      </c>
      <c r="M16" s="7">
        <v>118581.95</v>
      </c>
      <c r="N16" s="7">
        <f>SUM(F16:M16)</f>
        <v>135378.26</v>
      </c>
      <c r="O16" s="4">
        <f>2256.95+75.23+839.82</f>
        <v>3172</v>
      </c>
      <c r="P16" s="4">
        <f>+N16-O16</f>
        <v>132206.26</v>
      </c>
      <c r="Q16" s="9">
        <v>14439.35</v>
      </c>
    </row>
    <row r="17" spans="1:17" ht="60.75" thickBot="1" x14ac:dyDescent="0.3">
      <c r="A17" s="1">
        <v>6</v>
      </c>
      <c r="B17" s="24">
        <v>11</v>
      </c>
      <c r="C17" s="21" t="s">
        <v>21</v>
      </c>
      <c r="D17" s="21" t="s">
        <v>26</v>
      </c>
      <c r="E17" s="21" t="s">
        <v>28</v>
      </c>
      <c r="F17" s="10">
        <v>0</v>
      </c>
      <c r="G17" s="10">
        <v>4000</v>
      </c>
      <c r="H17" s="10">
        <v>0</v>
      </c>
      <c r="I17" s="10">
        <f>375+375+440+200+360</f>
        <v>1750</v>
      </c>
      <c r="J17" s="10">
        <v>5629</v>
      </c>
      <c r="K17" s="10">
        <v>250</v>
      </c>
      <c r="L17" s="10">
        <v>300</v>
      </c>
      <c r="M17" s="10">
        <v>58081.91</v>
      </c>
      <c r="N17" s="10">
        <v>66308.81</v>
      </c>
      <c r="O17" s="11">
        <v>1627.72</v>
      </c>
      <c r="P17" s="11">
        <f>+N17-O17</f>
        <v>64681.09</v>
      </c>
      <c r="Q17" s="25">
        <v>7064.36</v>
      </c>
    </row>
    <row r="18" spans="1:17" x14ac:dyDescent="0.25">
      <c r="K18" s="8"/>
      <c r="L18" s="6"/>
      <c r="M18" s="8"/>
      <c r="N18" s="8"/>
      <c r="O18" s="8"/>
      <c r="P18" s="8"/>
      <c r="Q18" s="8"/>
    </row>
    <row r="19" spans="1:17" x14ac:dyDescent="0.25">
      <c r="L19" s="6"/>
    </row>
    <row r="20" spans="1:17" x14ac:dyDescent="0.25">
      <c r="L20" s="6"/>
    </row>
    <row r="21" spans="1:17" x14ac:dyDescent="0.25">
      <c r="L21" s="6"/>
    </row>
    <row r="22" spans="1:17" x14ac:dyDescent="0.25">
      <c r="L22" s="6"/>
    </row>
  </sheetData>
  <mergeCells count="10">
    <mergeCell ref="A7:Q7"/>
    <mergeCell ref="A8:Q8"/>
    <mergeCell ref="A9:Q9"/>
    <mergeCell ref="A10:Q10"/>
    <mergeCell ref="A1:Q1"/>
    <mergeCell ref="A2:Q2"/>
    <mergeCell ref="A3:Q3"/>
    <mergeCell ref="A4:Q4"/>
    <mergeCell ref="A5:Q5"/>
    <mergeCell ref="A6:Q6"/>
  </mergeCells>
  <printOptions horizontalCentered="1"/>
  <pageMargins left="0.39370078740157483" right="0.19685039370078741" top="0.39370078740157483" bottom="0.39370078740157483" header="0.31496062992125984" footer="0.31496062992125984"/>
  <pageSetup paperSize="258" scale="6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ARTICULO 10 NUMERAL 4 MPG OMC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Guillermo Gruzzi</cp:lastModifiedBy>
  <cp:lastPrinted>2024-02-28T16:23:50Z</cp:lastPrinted>
  <dcterms:created xsi:type="dcterms:W3CDTF">2017-12-05T18:01:17Z</dcterms:created>
  <dcterms:modified xsi:type="dcterms:W3CDTF">2024-02-28T16:24:20Z</dcterms:modified>
</cp:coreProperties>
</file>