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24226"/>
  <mc:AlternateContent xmlns:mc="http://schemas.openxmlformats.org/markup-compatibility/2006">
    <mc:Choice Requires="x15">
      <x15ac:absPath xmlns:x15ac="http://schemas.microsoft.com/office/spreadsheetml/2010/11/ac" url="C:\Users\dmjlopezq\Documents\Información Pública\2024\Abril\"/>
    </mc:Choice>
  </mc:AlternateContent>
  <xr:revisionPtr revIDLastSave="0" documentId="8_{3D7F526E-4214-42D6-A819-68BC1CBD42D9}" xr6:coauthVersionLast="36" xr6:coauthVersionMax="36" xr10:uidLastSave="{00000000-0000-0000-0000-000000000000}"/>
  <bookViews>
    <workbookView xWindow="0" yWindow="0" windowWidth="28800" windowHeight="11625" xr2:uid="{00000000-000D-0000-FFFF-FFFF00000000}"/>
  </bookViews>
  <sheets>
    <sheet name="EJECUCION" sheetId="8" r:id="rId1"/>
  </sheets>
  <definedNames>
    <definedName name="_xlnm.Print_Area" localSheetId="0">EJECUCION!$B$4:$AB$45</definedName>
  </definedNames>
  <calcPr calcId="191029"/>
</workbook>
</file>

<file path=xl/calcChain.xml><?xml version="1.0" encoding="utf-8"?>
<calcChain xmlns="http://schemas.openxmlformats.org/spreadsheetml/2006/main">
  <c r="N23" i="8" l="1"/>
  <c r="N22" i="8"/>
  <c r="N26" i="8"/>
  <c r="N24" i="8"/>
  <c r="M23" i="8" l="1"/>
  <c r="M22" i="8"/>
  <c r="M26" i="8"/>
  <c r="M24" i="8"/>
  <c r="L23" i="8" l="1"/>
  <c r="L22" i="8"/>
  <c r="L26" i="8"/>
  <c r="L24" i="8"/>
  <c r="K23" i="8" l="1"/>
  <c r="O23" i="8" s="1"/>
  <c r="K22" i="8"/>
  <c r="K26" i="8"/>
  <c r="K24" i="8"/>
  <c r="O24" i="8" s="1"/>
  <c r="Y23" i="8"/>
  <c r="Y24" i="8"/>
  <c r="Y25" i="8"/>
  <c r="Y26" i="8"/>
  <c r="Y27" i="8"/>
  <c r="Y28" i="8"/>
  <c r="Y29" i="8"/>
  <c r="Y30" i="8"/>
  <c r="Y31" i="8"/>
  <c r="Y32" i="8"/>
  <c r="Y33" i="8"/>
  <c r="Y34" i="8"/>
  <c r="Y35" i="8"/>
  <c r="Y36" i="8"/>
  <c r="Y37" i="8"/>
  <c r="Y38" i="8"/>
  <c r="Y39" i="8"/>
  <c r="Y40" i="8"/>
  <c r="Y41" i="8"/>
  <c r="Y42" i="8"/>
  <c r="Y43" i="8"/>
  <c r="Y44" i="8"/>
  <c r="T23" i="8"/>
  <c r="T24" i="8"/>
  <c r="T25" i="8"/>
  <c r="T26" i="8"/>
  <c r="T27" i="8"/>
  <c r="T28" i="8"/>
  <c r="T29" i="8"/>
  <c r="T30" i="8"/>
  <c r="T31" i="8"/>
  <c r="T32" i="8"/>
  <c r="T33" i="8"/>
  <c r="T34" i="8"/>
  <c r="T35" i="8"/>
  <c r="T36" i="8"/>
  <c r="T37" i="8"/>
  <c r="T38" i="8"/>
  <c r="T39" i="8"/>
  <c r="T40" i="8"/>
  <c r="T41" i="8"/>
  <c r="T42" i="8"/>
  <c r="T43" i="8"/>
  <c r="T44" i="8"/>
  <c r="O25" i="8"/>
  <c r="O26" i="8"/>
  <c r="O27" i="8"/>
  <c r="O28" i="8"/>
  <c r="O29" i="8"/>
  <c r="O30" i="8"/>
  <c r="O31" i="8"/>
  <c r="O32" i="8"/>
  <c r="O33" i="8"/>
  <c r="O34" i="8"/>
  <c r="O35" i="8"/>
  <c r="O36" i="8"/>
  <c r="O37" i="8"/>
  <c r="O38" i="8"/>
  <c r="O39" i="8"/>
  <c r="O40" i="8"/>
  <c r="O41" i="8"/>
  <c r="O42" i="8"/>
  <c r="O43" i="8"/>
  <c r="O44" i="8"/>
  <c r="Y22" i="8" l="1"/>
  <c r="T22" i="8"/>
  <c r="Z33" i="8" l="1"/>
  <c r="AA33" i="8" s="1"/>
  <c r="Z42" i="8"/>
  <c r="AA42" i="8" s="1"/>
  <c r="Z31" i="8"/>
  <c r="AA31" i="8" s="1"/>
  <c r="Z36" i="8"/>
  <c r="AA36" i="8" s="1"/>
  <c r="Z40" i="8"/>
  <c r="AA40" i="8" s="1"/>
  <c r="Z44" i="8"/>
  <c r="AA44" i="8" s="1"/>
  <c r="Z35" i="8"/>
  <c r="AA35" i="8" s="1"/>
  <c r="Z39" i="8"/>
  <c r="AA39" i="8" s="1"/>
  <c r="Z43" i="8"/>
  <c r="AA43" i="8" s="1"/>
  <c r="Z37" i="8"/>
  <c r="AA37" i="8" s="1"/>
  <c r="Z30" i="8"/>
  <c r="AA30" i="8" s="1"/>
  <c r="Z38" i="8"/>
  <c r="AA38" i="8" s="1"/>
  <c r="Z32" i="8"/>
  <c r="AA32" i="8" s="1"/>
  <c r="Z34" i="8"/>
  <c r="AA34" i="8" s="1"/>
  <c r="Z29" i="8"/>
  <c r="AA29" i="8" s="1"/>
  <c r="Z41" i="8"/>
  <c r="AA41" i="8" s="1"/>
  <c r="O22" i="8"/>
  <c r="Z22" i="8" s="1"/>
  <c r="Z25" i="8"/>
  <c r="AA25" i="8" s="1"/>
  <c r="Z23" i="8"/>
  <c r="Z24" i="8"/>
  <c r="Z26" i="8"/>
  <c r="AA26" i="8" s="1"/>
  <c r="AA24" i="8" l="1"/>
  <c r="AA23" i="8"/>
  <c r="AA22" i="8"/>
</calcChain>
</file>

<file path=xl/sharedStrings.xml><?xml version="1.0" encoding="utf-8"?>
<sst xmlns="http://schemas.openxmlformats.org/spreadsheetml/2006/main" count="93" uniqueCount="74">
  <si>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</si>
  <si>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</si>
  <si>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</si>
  <si>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</si>
  <si>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</si>
  <si>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Total anual</t>
  </si>
  <si>
    <t xml:space="preserve">Ene  </t>
  </si>
  <si>
    <t xml:space="preserve">Feb       </t>
  </si>
  <si>
    <t xml:space="preserve">Mar </t>
  </si>
  <si>
    <t xml:space="preserve">Abr </t>
  </si>
  <si>
    <t xml:space="preserve">May </t>
  </si>
  <si>
    <t xml:space="preserve">Jun </t>
  </si>
  <si>
    <t xml:space="preserve">Jul </t>
  </si>
  <si>
    <t xml:space="preserve">Sep </t>
  </si>
  <si>
    <t xml:space="preserve">Oct </t>
  </si>
  <si>
    <t>Nov</t>
  </si>
  <si>
    <t xml:space="preserve">Dic </t>
  </si>
  <si>
    <t xml:space="preserve">Persona </t>
  </si>
  <si>
    <t xml:space="preserve">Registro </t>
  </si>
  <si>
    <t>Personas individuales y jurídicas beneficiadas con  servicios de registro de  patentes comerciales y títulos de propiedad intelectual.</t>
  </si>
  <si>
    <r>
      <t>Personas individuales y jurídicas beneficiadas con patentes de inscripción de sociedades nacionales,  comerciante individual y empresas mercantiles</t>
    </r>
    <r>
      <rPr>
        <b/>
        <sz val="10"/>
        <rFont val="Times New Roman"/>
        <family val="1"/>
      </rPr>
      <t xml:space="preserve">. </t>
    </r>
  </si>
  <si>
    <t xml:space="preserve">Registro de Comerciantes Individuales </t>
  </si>
  <si>
    <t xml:space="preserve">Registro de cancelación de sociedades </t>
  </si>
  <si>
    <t xml:space="preserve">Cancelación de acciones </t>
  </si>
  <si>
    <t xml:space="preserve">Generar las condiciones que permitan la atracción de inversiones para la creación de empleo digno y así promover el desarrollo económico de los guatemaltecos.  </t>
  </si>
  <si>
    <t xml:space="preserve">RESULTADO FINAL </t>
  </si>
  <si>
    <t xml:space="preserve">RESULTADO INSTITUCIONAL </t>
  </si>
  <si>
    <t xml:space="preserve">PRODUCTO </t>
  </si>
  <si>
    <t>SUBPRODUCTO</t>
  </si>
  <si>
    <t xml:space="preserve">META VIGENTE </t>
  </si>
  <si>
    <t xml:space="preserve">AVANCE ACUMULADO ENERO-DICIEMBRE </t>
  </si>
  <si>
    <t xml:space="preserve">% AVANCE ACUMULADO ENERO - DICIEMBRE </t>
  </si>
  <si>
    <t>AVANCE FÍSICO 2DO. CUATRIMESTRE</t>
  </si>
  <si>
    <t xml:space="preserve">AVANCE FÍSICO 3ER. CUATRIMESTRE </t>
  </si>
  <si>
    <t xml:space="preserve">AVANCE FÍSICO 1ER. CUATRIMESTRE </t>
  </si>
  <si>
    <t xml:space="preserve">OBJETIVO OPERATIVO </t>
  </si>
  <si>
    <t xml:space="preserve">Acción </t>
  </si>
  <si>
    <t xml:space="preserve">Actividad </t>
  </si>
  <si>
    <t xml:space="preserve">REGISTRO MERCANTIL DE GUATEMALA </t>
  </si>
  <si>
    <t>VISIÓN</t>
  </si>
  <si>
    <t>MISIÓN</t>
  </si>
  <si>
    <t>OBJETIVO ESTRATÉGICO</t>
  </si>
  <si>
    <t>Brindar certeza jurídica a través de los servicios registrales que presta el Ministerio de Economía.</t>
  </si>
  <si>
    <t xml:space="preserve">PROGRAMA 11 : SERVICIOS REGISTRALES </t>
  </si>
  <si>
    <t xml:space="preserve">INDICADOR </t>
  </si>
  <si>
    <t xml:space="preserve">Servicios registrales. </t>
  </si>
  <si>
    <t xml:space="preserve">Vinculación Institucional al Plan Nacional de Desarrollo, Política General de Gobierno y Objetivos de Desarrollo Sostenible
Eje: Fomento de las MIPYMEs, turismo, construcción de vivienda y trabajo decente:•Para el 2019, Guatemala mantiene el valor de 3.5, obtenido en la edición 2017 del Índice de Competitividad Turística del Foro Económico Mundial.• Para el 2019  se ha incrementado la cartera de créditos  del sistema bancario para los grupos empresarial menor en los 4 puntos porcentuales. - Línea base: 9.89  (2015.SIB).  Meta 13.89 (2019)-.• Para el 2019 se ha incrementado la cartera de microcrédito en razón de 3 puntos porcentuales. -Línea base: 1.67%  (2015.SIB) 4.67%  (2019-).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Metas Estratégicas de Desarrollo -MED-: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Para 2030, elaborar y poner en práctica políticas encaminadas a promover un turismo sostenible que cree puestos de trabajo y promueva la cultura y los productos locales.
</t>
  </si>
  <si>
    <t xml:space="preserve">Registro de Sociedades Extranjeras </t>
  </si>
  <si>
    <t xml:space="preserve">Registro de emisión de acciones </t>
  </si>
  <si>
    <t xml:space="preserve">Registro de actas </t>
  </si>
  <si>
    <t xml:space="preserve">Registro de Modificación de Sociedades </t>
  </si>
  <si>
    <t xml:space="preserve">Registro de modificación de  Empresas </t>
  </si>
  <si>
    <t>Registro de Auxiliares de comercio</t>
  </si>
  <si>
    <t xml:space="preserve">Registro de cancelación de empresas </t>
  </si>
  <si>
    <t xml:space="preserve">Registro de mandatos </t>
  </si>
  <si>
    <t xml:space="preserve">Registro de cancelación de auxiliares </t>
  </si>
  <si>
    <t xml:space="preserve">Cancelación de mandatos </t>
  </si>
  <si>
    <t xml:space="preserve">Certificaciones a usuarios </t>
  </si>
  <si>
    <t xml:space="preserve">Emisión de  edictos </t>
  </si>
  <si>
    <t xml:space="preserve">Documento </t>
  </si>
  <si>
    <t>Modificación Sociedades extranjeras</t>
  </si>
  <si>
    <t xml:space="preserve">Publicaciones en boletín electrónico del Registro Mercantil </t>
  </si>
  <si>
    <t>Registro, certificación, dar certeza jurídica  a todos los actos mercantiles que realizan las personas individuales o jurídicas, resguardando los documentos correspondientes y proporcionando la información que de ellos se haya registrado, facilitando  las operaciones mercantiles para incentivar la inversión nacional y extrajera y fomentar el desarrollo social y económico del país, de conformidad con el Código de Comercio, Reglamento y leyes aplicables.</t>
  </si>
  <si>
    <t>Servicios de Registro de Patentes Comerciales y Títulos de Propiedad Intelectual.</t>
  </si>
  <si>
    <t>MINISTERIO DE ECONOMIA</t>
  </si>
  <si>
    <t>Registro de Sociedades Nacionales y Patentes electrónicas</t>
  </si>
  <si>
    <t>Registro de Empresas Mercantiles  Patentes electrónicas</t>
  </si>
  <si>
    <t>META INICIAL</t>
  </si>
  <si>
    <t>MATRIZ DE PLANIFICACIÓN, POA 2024</t>
  </si>
  <si>
    <t>Para el 2024 se ha incrementado en  21.0 puntos porcentuales el número de personas individuales y jurídicas beneficiadas con servicios registrales  (Línea base de 120,008 en 2019 a 145,210 en 2024).</t>
  </si>
  <si>
    <t>Para el 2024 Se han mejorado las condiciones del clima de negocios y se ha aumentado la inversión para la generación de empleo digno en un 21%. (Línea base IED 2017. 1,169.50 Millones de Dólares BANGUAT).</t>
  </si>
  <si>
    <t>POA AÑO 2024 APROBADO SEGÚN ACUERDO GUBERNATIVO 1-2024</t>
  </si>
  <si>
    <t>PRESUPUESTO AÑO 2024</t>
  </si>
  <si>
    <t>EJECUCIÓN DE METAS MES DE ABRIL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</si>
</sst>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23"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b/>
      <sz val="11"/>
      <color theme="1"/>
      <name val="Candara"/>
      <family val="2"/>
    </font>
    <font>
      <b/>
      <sz val="10"/>
      <color theme="0"/>
      <name val="Arial"/>
      <family val="2"/>
    </font>
    <font>
      <b/>
      <sz val="10"/>
      <color indexed="8"/>
      <name val="Times New Roman"/>
      <family val="1"/>
    </font>
    <font>
      <b/>
      <sz val="11"/>
      <color indexed="8"/>
      <name val="Candara"/>
      <family val="2"/>
    </font>
    <font>
      <b/>
      <sz val="12"/>
      <name val="Times New Roman"/>
      <family val="1"/>
    </font>
    <font>
      <b/>
      <sz val="10"/>
      <color theme="1"/>
      <name val="Times New Roman"/>
      <family val="1"/>
    </font>
    <font>
      <sz val="12"/>
      <name val="Arial"/>
      <family val="2"/>
    </font>
    <font>
      <sz val="10"/>
      <color theme="1"/>
      <name val="Times New Roman"/>
      <family val="1"/>
    </font>
    <font>
      <sz val="10"/>
      <color rgb="FF000000"/>
      <name val="Times New Roman"/>
      <family val="1"/>
    </font>
    <font>
      <b/>
      <sz val="9"/>
      <name val="Candara"/>
      <family val="2"/>
    </font>
    <font>
      <b/>
      <sz val="16"/>
      <color theme="0"/>
      <name val="Times New Roman"/>
      <family val="1"/>
    </font>
    <font>
      <b/>
      <i/>
      <sz val="12"/>
      <color theme="1"/>
      <name val="Times New Roman"/>
      <family val="1"/>
    </font>
    <font>
      <b/>
      <i/>
      <sz val="12"/>
      <name val="Times New Roman"/>
      <family val="1"/>
    </font>
    <font>
      <b/>
      <i/>
      <sz val="14"/>
      <name val="Times New Roman"/>
      <family val="1"/>
    </font>
    <font>
      <b/>
      <i/>
      <sz val="11"/>
      <name val="Times New Roman"/>
      <family val="1"/>
    </font>
    <font>
      <b/>
      <sz val="18"/>
      <color theme="0"/>
      <name val="Times New Roman"/>
      <family val="1"/>
    </font>
    <font>
      <b/>
      <i/>
      <sz val="10"/>
      <name val="Times New Roman"/>
      <family val="1"/>
    </font>
  </fonts>
  <fills count="10">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thin">
        <color auto="1"/>
      </left>
      <right style="thin">
        <color auto="1"/>
      </right>
      <top style="thin">
        <color auto="1"/>
      </top>
      <bottom style="double">
        <color indexed="64"/>
      </bottom>
      <diagonal/>
    </border>
  </borders>
  <cellStyleXfs count="6">
    <xf numFmtId="0" fontId="0" fillId="0" borderId="0"/>
    <xf numFmtId="0" fontId="4" fillId="0" borderId="0"/>
    <xf numFmtId="0" fontId="1" fillId="0" borderId="0"/>
    <xf numFmtId="0" fontId="4" fillId="0" borderId="0"/>
    <xf numFmtId="0" fontId="4" fillId="0" borderId="0"/>
    <xf numFmtId="44" fontId="1" fillId="0" borderId="0" applyFont="0" applyFill="0" applyBorder="0" applyAlignment="0" applyProtection="0"/>
  </cellStyleXfs>
  <cellXfs count="92">
    <xf numFmtId="0" fontId="0" fillId="0" borderId="0" xfId="0"/>
    <xf numFmtId="0" fontId="4" fillId="0" borderId="0" xfId="1" applyBorder="1"/>
    <xf numFmtId="0" fontId="4" fillId="0" borderId="0" xfId="1"/>
    <xf numFmtId="0" fontId="4" fillId="3" borderId="0" xfId="1" applyFill="1" applyBorder="1"/>
    <xf numFmtId="0" fontId="4" fillId="3" borderId="1" xfId="1" applyFill="1" applyBorder="1"/>
    <xf numFmtId="0" fontId="4" fillId="0" borderId="1" xfId="1" applyBorder="1"/>
    <xf numFmtId="0" fontId="8" fillId="3" borderId="1" xfId="2" applyFont="1" applyFill="1" applyBorder="1" applyAlignment="1">
      <alignment horizontal="center" vertical="center"/>
    </xf>
    <xf numFmtId="0" fontId="9" fillId="3" borderId="1" xfId="2" applyFont="1" applyFill="1" applyBorder="1" applyAlignment="1">
      <alignment horizontal="center" vertical="center"/>
    </xf>
    <xf numFmtId="4" fontId="4" fillId="0" borderId="0" xfId="1" applyNumberFormat="1" applyBorder="1"/>
    <xf numFmtId="0" fontId="4" fillId="3" borderId="0" xfId="1" applyFill="1"/>
    <xf numFmtId="0" fontId="5" fillId="3" borderId="1" xfId="0" applyFont="1" applyFill="1" applyBorder="1" applyAlignment="1">
      <alignment horizontal="center" vertical="top"/>
    </xf>
    <xf numFmtId="0" fontId="14" fillId="3" borderId="1" xfId="0" applyFont="1" applyFill="1" applyBorder="1" applyAlignment="1">
      <alignment horizontal="justify" vertical="top" wrapText="1"/>
    </xf>
    <xf numFmtId="0" fontId="3" fillId="3" borderId="1" xfId="0" applyFont="1" applyFill="1" applyBorder="1" applyAlignment="1">
      <alignment horizontal="center" vertical="top"/>
    </xf>
    <xf numFmtId="4" fontId="13" fillId="3" borderId="1" xfId="1" applyNumberFormat="1" applyFont="1" applyFill="1" applyBorder="1" applyAlignment="1">
      <alignment horizontal="center" vertical="top" wrapText="1"/>
    </xf>
    <xf numFmtId="3" fontId="11" fillId="3" borderId="1" xfId="1" applyNumberFormat="1" applyFont="1" applyFill="1" applyBorder="1" applyAlignment="1">
      <alignment horizontal="center" vertical="top" wrapText="1"/>
    </xf>
    <xf numFmtId="0" fontId="14" fillId="3" borderId="4" xfId="0" applyFont="1" applyFill="1" applyBorder="1" applyAlignment="1">
      <alignment horizontal="justify" vertical="top" wrapText="1"/>
    </xf>
    <xf numFmtId="0" fontId="3" fillId="3" borderId="1" xfId="0" applyFont="1" applyFill="1" applyBorder="1" applyAlignment="1">
      <alignment vertical="top" wrapText="1"/>
    </xf>
    <xf numFmtId="3" fontId="5" fillId="3" borderId="1" xfId="0" applyNumberFormat="1" applyFont="1" applyFill="1" applyBorder="1" applyAlignment="1">
      <alignment horizontal="center" vertical="top"/>
    </xf>
    <xf numFmtId="4" fontId="11" fillId="7" borderId="0" xfId="1" applyNumberFormat="1" applyFont="1" applyFill="1" applyBorder="1" applyAlignment="1">
      <alignment wrapText="1"/>
    </xf>
    <xf numFmtId="0" fontId="3" fillId="3" borderId="4" xfId="0" applyFont="1" applyFill="1" applyBorder="1" applyAlignment="1">
      <alignment horizontal="center" vertical="top"/>
    </xf>
    <xf numFmtId="0" fontId="15" fillId="5" borderId="1" xfId="1" applyFont="1" applyFill="1" applyBorder="1" applyAlignment="1">
      <alignment horizontal="center" vertical="center" wrapText="1"/>
    </xf>
    <xf numFmtId="0" fontId="2" fillId="2" borderId="0" xfId="1" applyFont="1" applyFill="1" applyBorder="1" applyAlignment="1">
      <alignment horizontal="center"/>
    </xf>
    <xf numFmtId="9" fontId="11" fillId="3" borderId="1" xfId="1" applyNumberFormat="1" applyFont="1" applyFill="1" applyBorder="1" applyAlignment="1">
      <alignment horizontal="center" vertical="top" wrapText="1"/>
    </xf>
    <xf numFmtId="0" fontId="7" fillId="5" borderId="1" xfId="1" applyFont="1" applyFill="1" applyBorder="1" applyAlignment="1"/>
    <xf numFmtId="0" fontId="3" fillId="3" borderId="1" xfId="4" applyFont="1" applyFill="1" applyBorder="1" applyAlignment="1">
      <alignment horizontal="justify" vertical="top" wrapText="1"/>
    </xf>
    <xf numFmtId="3" fontId="3" fillId="3" borderId="1" xfId="0" applyNumberFormat="1" applyFont="1" applyFill="1" applyBorder="1" applyAlignment="1">
      <alignment horizontal="center" vertical="top"/>
    </xf>
    <xf numFmtId="0" fontId="3" fillId="3" borderId="1" xfId="4" applyFont="1" applyFill="1" applyBorder="1" applyAlignment="1">
      <alignment horizontal="left" vertical="top" wrapText="1"/>
    </xf>
    <xf numFmtId="0" fontId="4" fillId="0" borderId="7" xfId="1" applyBorder="1"/>
    <xf numFmtId="0" fontId="3" fillId="3" borderId="7" xfId="4" applyFont="1" applyFill="1" applyBorder="1" applyAlignment="1">
      <alignment horizontal="left" vertical="top" wrapText="1"/>
    </xf>
    <xf numFmtId="0" fontId="3" fillId="3" borderId="7" xfId="0" applyFont="1" applyFill="1" applyBorder="1" applyAlignment="1">
      <alignment horizontal="center" vertical="top"/>
    </xf>
    <xf numFmtId="3" fontId="3" fillId="3" borderId="7" xfId="0" applyNumberFormat="1" applyFont="1" applyFill="1" applyBorder="1" applyAlignment="1">
      <alignment horizontal="center" vertical="top"/>
    </xf>
    <xf numFmtId="0" fontId="4" fillId="9" borderId="0" xfId="1" applyFill="1"/>
    <xf numFmtId="0" fontId="8" fillId="4" borderId="1" xfId="2" applyFont="1" applyFill="1" applyBorder="1" applyAlignment="1">
      <alignment horizontal="center" vertical="center" wrapText="1"/>
    </xf>
    <xf numFmtId="3" fontId="11" fillId="4" borderId="1" xfId="1" applyNumberFormat="1" applyFont="1" applyFill="1" applyBorder="1" applyAlignment="1">
      <alignment horizontal="center" vertical="top" wrapText="1"/>
    </xf>
    <xf numFmtId="0" fontId="3" fillId="3" borderId="18" xfId="0" applyFont="1" applyFill="1" applyBorder="1" applyAlignment="1">
      <alignment vertical="top" wrapText="1"/>
    </xf>
    <xf numFmtId="3" fontId="5" fillId="3" borderId="18" xfId="0" applyNumberFormat="1" applyFont="1" applyFill="1" applyBorder="1" applyAlignment="1">
      <alignment horizontal="center" vertical="top"/>
    </xf>
    <xf numFmtId="0" fontId="9" fillId="3" borderId="1" xfId="2" applyFont="1" applyFill="1" applyBorder="1" applyAlignment="1">
      <alignment vertical="center"/>
    </xf>
    <xf numFmtId="0" fontId="12" fillId="3" borderId="13" xfId="1" applyFont="1" applyFill="1" applyBorder="1" applyAlignment="1">
      <alignment horizontal="center" vertical="top" wrapText="1"/>
    </xf>
    <xf numFmtId="0" fontId="12" fillId="3" borderId="14" xfId="1" applyFont="1" applyFill="1" applyBorder="1" applyAlignment="1">
      <alignment horizontal="center" vertical="top" wrapText="1"/>
    </xf>
    <xf numFmtId="0" fontId="12" fillId="3" borderId="15" xfId="1" applyFont="1" applyFill="1" applyBorder="1" applyAlignment="1">
      <alignment horizontal="center" vertical="top" wrapText="1"/>
    </xf>
    <xf numFmtId="0" fontId="6" fillId="4" borderId="1" xfId="1" applyFont="1" applyFill="1" applyBorder="1" applyAlignment="1">
      <alignment horizontal="center" vertical="top" wrapText="1"/>
    </xf>
    <xf numFmtId="16" fontId="9" fillId="3" borderId="1" xfId="2" applyNumberFormat="1" applyFont="1" applyFill="1" applyBorder="1" applyAlignment="1">
      <alignment horizontal="center" vertical="center"/>
    </xf>
    <xf numFmtId="0" fontId="12" fillId="3" borderId="13" xfId="1" applyFont="1" applyFill="1" applyBorder="1" applyAlignment="1">
      <alignment horizontal="center" vertical="top" wrapText="1"/>
    </xf>
    <xf numFmtId="0" fontId="12" fillId="3" borderId="14" xfId="1" applyFont="1" applyFill="1" applyBorder="1" applyAlignment="1">
      <alignment horizontal="center" vertical="top" wrapText="1"/>
    </xf>
    <xf numFmtId="0" fontId="12" fillId="3" borderId="15" xfId="1" applyFont="1" applyFill="1" applyBorder="1" applyAlignment="1">
      <alignment horizontal="center" vertical="top" wrapText="1"/>
    </xf>
    <xf numFmtId="0" fontId="2" fillId="2" borderId="4" xfId="1" applyFont="1" applyFill="1" applyBorder="1" applyAlignment="1">
      <alignment horizontal="left"/>
    </xf>
    <xf numFmtId="0" fontId="2" fillId="2" borderId="6" xfId="1" applyFont="1" applyFill="1" applyBorder="1" applyAlignment="1">
      <alignment horizontal="left"/>
    </xf>
    <xf numFmtId="0" fontId="6" fillId="4" borderId="8" xfId="1" applyFont="1" applyFill="1" applyBorder="1" applyAlignment="1">
      <alignment horizontal="center" vertical="center" wrapText="1"/>
    </xf>
    <xf numFmtId="0" fontId="6" fillId="4" borderId="2" xfId="1" applyFont="1" applyFill="1" applyBorder="1" applyAlignment="1">
      <alignment horizontal="center" vertical="center" wrapText="1"/>
    </xf>
    <xf numFmtId="0" fontId="16" fillId="5" borderId="1" xfId="1" applyFont="1" applyFill="1" applyBorder="1" applyAlignment="1">
      <alignment horizontal="center" vertical="center" wrapText="1"/>
    </xf>
    <xf numFmtId="0" fontId="6" fillId="4" borderId="1" xfId="1" applyFont="1" applyFill="1" applyBorder="1" applyAlignment="1">
      <alignment horizontal="center" vertical="top" wrapText="1"/>
    </xf>
    <xf numFmtId="0" fontId="7" fillId="5" borderId="1" xfId="1" applyFont="1" applyFill="1" applyBorder="1" applyAlignment="1">
      <alignment horizontal="center"/>
    </xf>
    <xf numFmtId="0" fontId="10" fillId="6" borderId="1" xfId="1" applyFont="1" applyFill="1" applyBorder="1" applyAlignment="1">
      <alignment horizontal="left" vertical="center" wrapText="1"/>
    </xf>
    <xf numFmtId="0" fontId="18" fillId="8" borderId="1" xfId="1" applyFont="1" applyFill="1" applyBorder="1" applyAlignment="1">
      <alignment horizontal="left" vertical="center" wrapText="1"/>
    </xf>
    <xf numFmtId="0" fontId="18" fillId="8" borderId="4" xfId="0" applyFont="1" applyFill="1" applyBorder="1" applyAlignment="1">
      <alignment horizontal="left" vertical="top" wrapText="1"/>
    </xf>
    <xf numFmtId="0" fontId="18" fillId="8" borderId="6" xfId="0" applyFont="1" applyFill="1" applyBorder="1" applyAlignment="1">
      <alignment horizontal="left" vertical="top" wrapText="1"/>
    </xf>
    <xf numFmtId="0" fontId="4" fillId="7" borderId="7" xfId="1" applyFill="1" applyBorder="1" applyAlignment="1">
      <alignment horizontal="center"/>
    </xf>
    <xf numFmtId="0" fontId="4" fillId="7" borderId="8" xfId="1" applyFill="1" applyBorder="1" applyAlignment="1">
      <alignment horizontal="center"/>
    </xf>
    <xf numFmtId="0" fontId="4" fillId="7" borderId="2" xfId="1" applyFill="1" applyBorder="1" applyAlignment="1">
      <alignment horizontal="center"/>
    </xf>
    <xf numFmtId="0" fontId="6" fillId="4" borderId="11" xfId="1" applyFont="1" applyFill="1" applyBorder="1" applyAlignment="1">
      <alignment horizontal="center" vertical="center" wrapText="1"/>
    </xf>
    <xf numFmtId="0" fontId="6" fillId="4" borderId="0" xfId="1" applyFont="1" applyFill="1" applyBorder="1" applyAlignment="1">
      <alignment horizontal="center" vertical="center" wrapText="1"/>
    </xf>
    <xf numFmtId="0" fontId="6" fillId="4" borderId="12" xfId="1" applyFont="1" applyFill="1" applyBorder="1" applyAlignment="1">
      <alignment horizontal="center" vertical="center" wrapText="1"/>
    </xf>
    <xf numFmtId="0" fontId="6" fillId="4" borderId="10" xfId="1" applyFont="1" applyFill="1" applyBorder="1" applyAlignment="1">
      <alignment horizontal="center" vertical="center" wrapText="1"/>
    </xf>
    <xf numFmtId="0" fontId="6" fillId="4" borderId="3"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1" xfId="1" applyFont="1" applyFill="1" applyBorder="1" applyAlignment="1">
      <alignment horizontal="center" vertical="center" wrapText="1"/>
    </xf>
    <xf numFmtId="0" fontId="6" fillId="4" borderId="17" xfId="1" applyFont="1" applyFill="1" applyBorder="1" applyAlignment="1">
      <alignment horizontal="center" vertical="center" wrapText="1"/>
    </xf>
    <xf numFmtId="0" fontId="6" fillId="4" borderId="16" xfId="1" applyFont="1" applyFill="1" applyBorder="1" applyAlignment="1">
      <alignment horizontal="center" vertical="center" wrapText="1"/>
    </xf>
    <xf numFmtId="0" fontId="19" fillId="6" borderId="0" xfId="1" applyFont="1" applyFill="1" applyBorder="1" applyAlignment="1">
      <alignment horizontal="left" vertical="center" wrapText="1"/>
    </xf>
    <xf numFmtId="0" fontId="22" fillId="3" borderId="4"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5" xfId="1" applyFont="1" applyFill="1" applyBorder="1" applyAlignment="1">
      <alignment horizontal="left" vertical="center" wrapText="1"/>
    </xf>
    <xf numFmtId="0" fontId="20" fillId="0" borderId="1" xfId="1" applyFont="1" applyBorder="1" applyAlignment="1">
      <alignment horizontal="left" vertical="top" wrapText="1"/>
    </xf>
    <xf numFmtId="0" fontId="18" fillId="3" borderId="1" xfId="0" applyFont="1" applyFill="1" applyBorder="1" applyAlignment="1">
      <alignment horizontal="left" vertical="top" wrapText="1"/>
    </xf>
    <xf numFmtId="0" fontId="20" fillId="0" borderId="1" xfId="1" applyFont="1" applyBorder="1" applyAlignment="1">
      <alignment horizontal="left" vertical="center" wrapText="1"/>
    </xf>
    <xf numFmtId="0" fontId="22" fillId="3" borderId="1"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17" fillId="3" borderId="4" xfId="0" applyFont="1" applyFill="1" applyBorder="1" applyAlignment="1">
      <alignment vertical="top" wrapText="1"/>
    </xf>
    <xf numFmtId="0" fontId="17" fillId="3" borderId="6" xfId="0" applyFont="1" applyFill="1" applyBorder="1" applyAlignment="1">
      <alignment vertical="top" wrapText="1"/>
    </xf>
    <xf numFmtId="0" fontId="18" fillId="3" borderId="4" xfId="0" applyFont="1" applyFill="1" applyBorder="1" applyAlignment="1">
      <alignment horizontal="left" vertical="top" wrapText="1"/>
    </xf>
    <xf numFmtId="0" fontId="18" fillId="3" borderId="6" xfId="0" applyFont="1" applyFill="1" applyBorder="1" applyAlignment="1">
      <alignment horizontal="left" vertical="top" wrapText="1"/>
    </xf>
    <xf numFmtId="0" fontId="18" fillId="3" borderId="4"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16" fillId="5" borderId="4" xfId="1" applyFont="1" applyFill="1" applyBorder="1" applyAlignment="1">
      <alignment horizontal="center" vertical="center" wrapText="1"/>
    </xf>
    <xf numFmtId="0" fontId="16" fillId="5" borderId="6" xfId="1" applyFont="1" applyFill="1" applyBorder="1" applyAlignment="1">
      <alignment horizontal="center" vertical="center" wrapText="1"/>
    </xf>
    <xf numFmtId="0" fontId="22" fillId="3" borderId="1" xfId="1" applyFont="1" applyFill="1" applyBorder="1" applyAlignment="1">
      <alignment horizontal="left" vertical="center" wrapText="1"/>
    </xf>
    <xf numFmtId="44" fontId="11" fillId="3" borderId="7" xfId="5" applyFont="1" applyFill="1" applyBorder="1" applyAlignment="1">
      <alignment horizontal="center" vertical="top" wrapText="1"/>
    </xf>
    <xf numFmtId="44" fontId="11" fillId="3" borderId="8" xfId="5" applyFont="1" applyFill="1" applyBorder="1" applyAlignment="1">
      <alignment horizontal="center" vertical="top" wrapText="1"/>
    </xf>
    <xf numFmtId="44" fontId="11" fillId="3" borderId="2" xfId="5" applyFont="1" applyFill="1" applyBorder="1" applyAlignment="1">
      <alignment horizontal="center" vertical="top" wrapText="1"/>
    </xf>
    <xf numFmtId="0" fontId="14" fillId="3" borderId="4" xfId="0" applyFont="1" applyFill="1" applyBorder="1" applyAlignment="1">
      <alignment horizontal="left" vertical="top" wrapText="1"/>
    </xf>
    <xf numFmtId="0" fontId="14" fillId="3" borderId="6" xfId="0" applyFont="1" applyFill="1" applyBorder="1" applyAlignment="1">
      <alignment horizontal="left" vertical="top" wrapText="1"/>
    </xf>
  </cellXfs>
  <cellStyles count="6">
    <cellStyle name="Moneda" xfId="5" builtinId="4"/>
    <cellStyle name="Normal" xfId="0" builtinId="0"/>
    <cellStyle name="Normal 2" xfId="3" xr:uid="{00000000-0005-0000-0000-000002000000}"/>
    <cellStyle name="Normal 2 2 2" xfId="4" xr:uid="{00000000-0005-0000-0000-000003000000}"/>
    <cellStyle name="Normal 3 3" xfId="2" xr:uid="{00000000-0005-0000-0000-000004000000}"/>
    <cellStyle name="Normal 4" xfId="1"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1E7BE-9821-48B7-A834-32251AA46739}">
  <dimension ref="A4:AJ97"/>
  <sheetViews>
    <sheetView showGridLines="0" tabSelected="1" view="pageBreakPreview" topLeftCell="A10" zoomScale="85" zoomScaleNormal="85" zoomScaleSheetLayoutView="85" workbookViewId="0">
      <selection activeCell="AB22" sqref="AB22:AB26"/>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10" width="9.42578125" style="2" customWidth="1"/>
    <col min="11" max="11" width="6.7109375" style="2" bestFit="1" customWidth="1"/>
    <col min="12" max="12" width="8" style="2" customWidth="1"/>
    <col min="13" max="14" width="7.28515625" style="2" customWidth="1"/>
    <col min="15" max="15" width="16.5703125" style="31" customWidth="1"/>
    <col min="16" max="16" width="7" style="2" customWidth="1"/>
    <col min="17" max="17" width="8" style="2" customWidth="1"/>
    <col min="18" max="18" width="7.42578125" style="2" customWidth="1"/>
    <col min="19" max="19" width="7.85546875" style="2" customWidth="1"/>
    <col min="20" max="20" width="16.28515625" style="31" customWidth="1"/>
    <col min="21" max="21" width="7.85546875" style="2" customWidth="1"/>
    <col min="22" max="22" width="8.5703125" style="2" customWidth="1"/>
    <col min="23" max="23" width="7.42578125" style="2" customWidth="1"/>
    <col min="24" max="24" width="9" style="2" customWidth="1"/>
    <col min="25" max="25" width="16.5703125" style="31" customWidth="1"/>
    <col min="26" max="26" width="14.28515625" style="2" customWidth="1"/>
    <col min="27" max="27" width="14.7109375" style="2" customWidth="1"/>
    <col min="28" max="28" width="18.85546875" style="2" customWidth="1"/>
    <col min="29" max="29" width="20.5703125" style="1" customWidth="1"/>
    <col min="30" max="35" width="11.42578125" style="1"/>
    <col min="36" max="16384" width="11.42578125" style="2"/>
  </cols>
  <sheetData>
    <row r="4" spans="1:35" ht="52.5" customHeight="1" x14ac:dyDescent="0.2">
      <c r="B4" s="83" t="s">
        <v>64</v>
      </c>
      <c r="C4" s="83"/>
      <c r="D4" s="83"/>
      <c r="E4" s="83"/>
      <c r="F4" s="83"/>
      <c r="G4" s="83"/>
      <c r="H4" s="83"/>
      <c r="I4" s="83"/>
      <c r="J4" s="83"/>
      <c r="K4" s="83"/>
      <c r="L4" s="83"/>
      <c r="M4" s="83"/>
      <c r="N4" s="83"/>
      <c r="O4" s="83"/>
      <c r="P4" s="83"/>
      <c r="Q4" s="83"/>
      <c r="R4" s="83"/>
      <c r="S4" s="83"/>
      <c r="T4" s="83"/>
      <c r="U4" s="83"/>
      <c r="V4" s="83"/>
      <c r="W4" s="83"/>
      <c r="X4" s="83"/>
      <c r="Y4" s="83"/>
      <c r="Z4" s="83"/>
      <c r="AA4" s="83"/>
      <c r="AB4" s="83"/>
    </row>
    <row r="5" spans="1:35" ht="26.25" customHeight="1" x14ac:dyDescent="0.2">
      <c r="B5" s="84" t="s">
        <v>68</v>
      </c>
      <c r="C5" s="85"/>
      <c r="D5" s="85"/>
      <c r="E5" s="85"/>
      <c r="F5" s="85"/>
      <c r="G5" s="85"/>
      <c r="H5" s="85"/>
      <c r="I5" s="85"/>
      <c r="J5" s="85"/>
      <c r="K5" s="85"/>
      <c r="L5" s="85"/>
      <c r="M5" s="85"/>
      <c r="N5" s="85"/>
      <c r="O5" s="85"/>
      <c r="P5" s="85"/>
      <c r="Q5" s="85"/>
      <c r="R5" s="85"/>
      <c r="S5" s="85"/>
      <c r="T5" s="85"/>
      <c r="U5" s="85"/>
      <c r="V5" s="85"/>
      <c r="W5" s="85"/>
      <c r="X5" s="85"/>
      <c r="Y5" s="85"/>
      <c r="Z5" s="85"/>
      <c r="AA5" s="85"/>
      <c r="AB5" s="85"/>
    </row>
    <row r="6" spans="1:35" ht="26.45" customHeight="1" x14ac:dyDescent="0.2">
      <c r="B6" s="84" t="s">
        <v>73</v>
      </c>
      <c r="C6" s="85"/>
      <c r="D6" s="85"/>
      <c r="E6" s="85"/>
      <c r="F6" s="85"/>
      <c r="G6" s="85"/>
      <c r="H6" s="85"/>
      <c r="I6" s="85"/>
      <c r="J6" s="85"/>
      <c r="K6" s="85"/>
      <c r="L6" s="85"/>
      <c r="M6" s="85"/>
      <c r="N6" s="85"/>
      <c r="O6" s="85"/>
      <c r="P6" s="85"/>
      <c r="Q6" s="85"/>
      <c r="R6" s="85"/>
      <c r="S6" s="85"/>
      <c r="T6" s="85"/>
      <c r="U6" s="85"/>
      <c r="V6" s="85"/>
      <c r="W6" s="85"/>
      <c r="X6" s="85"/>
      <c r="Y6" s="85"/>
      <c r="Z6" s="85"/>
      <c r="AA6" s="85"/>
      <c r="AB6" s="85"/>
    </row>
    <row r="7" spans="1:35" s="4" customFormat="1" ht="19.5" customHeight="1" x14ac:dyDescent="0.2">
      <c r="A7" s="3"/>
      <c r="B7" s="74" t="s">
        <v>39</v>
      </c>
      <c r="C7" s="74"/>
      <c r="D7" s="74"/>
      <c r="E7" s="76" t="s">
        <v>0</v>
      </c>
      <c r="F7" s="76"/>
      <c r="G7" s="76"/>
      <c r="H7" s="76"/>
      <c r="I7" s="76"/>
      <c r="J7" s="76"/>
      <c r="K7" s="76"/>
      <c r="L7" s="76"/>
      <c r="M7" s="76"/>
      <c r="N7" s="76"/>
      <c r="O7" s="76"/>
      <c r="P7" s="76"/>
      <c r="Q7" s="76"/>
      <c r="R7" s="76"/>
      <c r="S7" s="76"/>
      <c r="T7" s="76"/>
      <c r="U7" s="76"/>
      <c r="V7" s="76"/>
      <c r="W7" s="76"/>
      <c r="X7" s="76"/>
      <c r="Y7" s="76"/>
      <c r="Z7" s="76"/>
      <c r="AA7" s="76"/>
      <c r="AB7" s="76"/>
      <c r="AC7" s="3"/>
      <c r="AD7" s="3"/>
      <c r="AE7" s="3"/>
      <c r="AF7" s="3"/>
      <c r="AG7" s="3"/>
      <c r="AH7" s="3"/>
      <c r="AI7" s="3"/>
    </row>
    <row r="8" spans="1:35" s="4" customFormat="1" ht="19.5" customHeight="1" x14ac:dyDescent="0.2">
      <c r="A8" s="3"/>
      <c r="B8" s="74" t="s">
        <v>40</v>
      </c>
      <c r="C8" s="74"/>
      <c r="D8" s="74"/>
      <c r="E8" s="81" t="s">
        <v>1</v>
      </c>
      <c r="F8" s="82"/>
      <c r="G8" s="82"/>
      <c r="H8" s="82"/>
      <c r="I8" s="82"/>
      <c r="J8" s="82"/>
      <c r="K8" s="82"/>
      <c r="L8" s="82"/>
      <c r="M8" s="82"/>
      <c r="N8" s="82"/>
      <c r="O8" s="82"/>
      <c r="P8" s="82"/>
      <c r="Q8" s="82"/>
      <c r="R8" s="82"/>
      <c r="S8" s="82"/>
      <c r="T8" s="82"/>
      <c r="U8" s="82"/>
      <c r="V8" s="82"/>
      <c r="W8" s="82"/>
      <c r="X8" s="82"/>
      <c r="Y8" s="82"/>
      <c r="Z8" s="82"/>
      <c r="AA8" s="82"/>
      <c r="AB8" s="82"/>
      <c r="AC8" s="3"/>
      <c r="AD8" s="3"/>
      <c r="AE8" s="3"/>
      <c r="AF8" s="3"/>
      <c r="AG8" s="3"/>
      <c r="AH8" s="3"/>
      <c r="AI8" s="3"/>
    </row>
    <row r="9" spans="1:35" s="3" customFormat="1" ht="32.25" customHeight="1" x14ac:dyDescent="0.2">
      <c r="B9" s="72" t="s">
        <v>41</v>
      </c>
      <c r="C9" s="72"/>
      <c r="D9" s="72"/>
      <c r="E9" s="73" t="s">
        <v>24</v>
      </c>
      <c r="F9" s="73"/>
      <c r="G9" s="73"/>
      <c r="H9" s="73"/>
      <c r="I9" s="73"/>
      <c r="J9" s="73"/>
      <c r="K9" s="73"/>
      <c r="L9" s="73"/>
      <c r="M9" s="73"/>
      <c r="N9" s="73"/>
      <c r="O9" s="73"/>
      <c r="P9" s="73"/>
      <c r="Q9" s="73"/>
      <c r="R9" s="73"/>
      <c r="S9" s="73"/>
      <c r="T9" s="73"/>
      <c r="U9" s="73"/>
      <c r="V9" s="73"/>
      <c r="W9" s="73"/>
      <c r="X9" s="73"/>
      <c r="Y9" s="73"/>
      <c r="Z9" s="73"/>
      <c r="AA9" s="73"/>
      <c r="AB9" s="73"/>
    </row>
    <row r="10" spans="1:35" s="3" customFormat="1" ht="133.5" customHeight="1" x14ac:dyDescent="0.2">
      <c r="B10" s="74" t="s">
        <v>2</v>
      </c>
      <c r="C10" s="74"/>
      <c r="D10" s="74"/>
      <c r="E10" s="75" t="s">
        <v>46</v>
      </c>
      <c r="F10" s="75"/>
      <c r="G10" s="75"/>
      <c r="H10" s="75"/>
      <c r="I10" s="75"/>
      <c r="J10" s="75"/>
      <c r="K10" s="75"/>
      <c r="L10" s="75"/>
      <c r="M10" s="75"/>
      <c r="N10" s="75"/>
      <c r="O10" s="75"/>
      <c r="P10" s="75"/>
      <c r="Q10" s="75"/>
      <c r="R10" s="75"/>
      <c r="S10" s="75"/>
      <c r="T10" s="75"/>
      <c r="U10" s="75"/>
      <c r="V10" s="75"/>
      <c r="W10" s="75"/>
      <c r="X10" s="75"/>
      <c r="Y10" s="75"/>
      <c r="Z10" s="75"/>
      <c r="AA10" s="75"/>
      <c r="AB10" s="75"/>
    </row>
    <row r="11" spans="1:35" ht="29.25" customHeight="1" x14ac:dyDescent="0.2">
      <c r="B11" s="74" t="s">
        <v>25</v>
      </c>
      <c r="C11" s="74"/>
      <c r="D11" s="74"/>
      <c r="E11" s="76" t="s">
        <v>70</v>
      </c>
      <c r="F11" s="76"/>
      <c r="G11" s="76"/>
      <c r="H11" s="76"/>
      <c r="I11" s="76"/>
      <c r="J11" s="76"/>
      <c r="K11" s="76"/>
      <c r="L11" s="76"/>
      <c r="M11" s="76"/>
      <c r="N11" s="76"/>
      <c r="O11" s="76"/>
      <c r="P11" s="76"/>
      <c r="Q11" s="76"/>
      <c r="R11" s="76"/>
      <c r="S11" s="76"/>
      <c r="T11" s="76"/>
      <c r="U11" s="76"/>
      <c r="V11" s="76"/>
      <c r="W11" s="76"/>
      <c r="X11" s="76"/>
      <c r="Y11" s="76"/>
      <c r="Z11" s="76"/>
      <c r="AA11" s="76"/>
      <c r="AB11" s="76"/>
    </row>
    <row r="12" spans="1:35" ht="24" customHeight="1" x14ac:dyDescent="0.2">
      <c r="B12" s="68" t="s">
        <v>43</v>
      </c>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2"/>
      <c r="AD12" s="2"/>
      <c r="AE12" s="2"/>
      <c r="AF12" s="2"/>
      <c r="AG12" s="2"/>
      <c r="AH12" s="2"/>
      <c r="AI12" s="2"/>
    </row>
    <row r="13" spans="1:35" s="9" customFormat="1" ht="24" customHeight="1" x14ac:dyDescent="0.2">
      <c r="B13" s="86" t="s">
        <v>35</v>
      </c>
      <c r="C13" s="86"/>
      <c r="D13" s="86"/>
      <c r="E13" s="86"/>
      <c r="F13" s="77" t="s">
        <v>42</v>
      </c>
      <c r="G13" s="78"/>
      <c r="H13" s="78"/>
      <c r="I13" s="78"/>
      <c r="J13" s="78"/>
      <c r="K13" s="78"/>
      <c r="L13" s="78"/>
      <c r="M13" s="78"/>
      <c r="N13" s="78"/>
      <c r="O13" s="78"/>
      <c r="P13" s="78"/>
      <c r="Q13" s="78"/>
      <c r="R13" s="78"/>
      <c r="S13" s="78"/>
      <c r="T13" s="78"/>
      <c r="U13" s="78"/>
      <c r="V13" s="78"/>
      <c r="W13" s="78"/>
      <c r="X13" s="78"/>
      <c r="Y13" s="78"/>
      <c r="Z13" s="78"/>
      <c r="AA13" s="78"/>
      <c r="AB13" s="78"/>
    </row>
    <row r="14" spans="1:35" s="9" customFormat="1" ht="36.75" customHeight="1" x14ac:dyDescent="0.2">
      <c r="B14" s="86" t="s">
        <v>26</v>
      </c>
      <c r="C14" s="86"/>
      <c r="D14" s="86"/>
      <c r="E14" s="86"/>
      <c r="F14" s="81" t="s">
        <v>69</v>
      </c>
      <c r="G14" s="82"/>
      <c r="H14" s="82"/>
      <c r="I14" s="82"/>
      <c r="J14" s="82"/>
      <c r="K14" s="82"/>
      <c r="L14" s="82"/>
      <c r="M14" s="82"/>
      <c r="N14" s="82"/>
      <c r="O14" s="82"/>
      <c r="P14" s="82"/>
      <c r="Q14" s="82"/>
      <c r="R14" s="82"/>
      <c r="S14" s="82"/>
      <c r="T14" s="82"/>
      <c r="U14" s="82"/>
      <c r="V14" s="82"/>
      <c r="W14" s="82"/>
      <c r="X14" s="82"/>
      <c r="Y14" s="82"/>
      <c r="Z14" s="82"/>
      <c r="AA14" s="82"/>
      <c r="AB14" s="82"/>
    </row>
    <row r="15" spans="1:35" s="9" customFormat="1" ht="23.25" customHeight="1" x14ac:dyDescent="0.2">
      <c r="B15" s="69" t="s">
        <v>44</v>
      </c>
      <c r="C15" s="70"/>
      <c r="D15" s="70"/>
      <c r="E15" s="71"/>
      <c r="F15" s="79" t="s">
        <v>45</v>
      </c>
      <c r="G15" s="80"/>
      <c r="H15" s="80"/>
      <c r="I15" s="80"/>
      <c r="J15" s="80"/>
      <c r="K15" s="80"/>
      <c r="L15" s="80"/>
      <c r="M15" s="80"/>
      <c r="N15" s="80"/>
      <c r="O15" s="80"/>
      <c r="P15" s="80"/>
      <c r="Q15" s="80"/>
      <c r="R15" s="80"/>
      <c r="S15" s="80"/>
      <c r="T15" s="80"/>
      <c r="U15" s="80"/>
      <c r="V15" s="80"/>
      <c r="W15" s="80"/>
      <c r="X15" s="80"/>
      <c r="Y15" s="80"/>
      <c r="Z15" s="80"/>
      <c r="AA15" s="80"/>
      <c r="AB15" s="80"/>
    </row>
    <row r="16" spans="1:35" s="9" customFormat="1" ht="21" customHeight="1" x14ac:dyDescent="0.2">
      <c r="B16" s="52" t="s">
        <v>38</v>
      </c>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row>
    <row r="17" spans="2:36" s="9" customFormat="1" ht="36" customHeight="1" x14ac:dyDescent="0.2">
      <c r="B17" s="53" t="s">
        <v>36</v>
      </c>
      <c r="C17" s="53"/>
      <c r="D17" s="53"/>
      <c r="E17" s="53"/>
      <c r="F17" s="54" t="s">
        <v>62</v>
      </c>
      <c r="G17" s="55"/>
      <c r="H17" s="55"/>
      <c r="I17" s="55"/>
      <c r="J17" s="55"/>
      <c r="K17" s="55"/>
      <c r="L17" s="55"/>
      <c r="M17" s="55"/>
      <c r="N17" s="55"/>
      <c r="O17" s="55"/>
      <c r="P17" s="55"/>
      <c r="Q17" s="55"/>
      <c r="R17" s="55"/>
      <c r="S17" s="55"/>
      <c r="T17" s="55"/>
      <c r="U17" s="55"/>
      <c r="V17" s="55"/>
      <c r="W17" s="55"/>
      <c r="X17" s="55"/>
      <c r="Y17" s="55"/>
      <c r="Z17" s="55"/>
      <c r="AA17" s="55"/>
      <c r="AB17" s="55"/>
    </row>
    <row r="18" spans="2:36" s="9" customFormat="1" ht="17.25" customHeight="1" x14ac:dyDescent="0.2">
      <c r="B18" s="53" t="s">
        <v>37</v>
      </c>
      <c r="C18" s="53"/>
      <c r="D18" s="53"/>
      <c r="E18" s="53"/>
      <c r="F18" s="54" t="s">
        <v>63</v>
      </c>
      <c r="G18" s="55"/>
      <c r="H18" s="55"/>
      <c r="I18" s="55"/>
      <c r="J18" s="55"/>
      <c r="K18" s="55"/>
      <c r="L18" s="55"/>
      <c r="M18" s="55"/>
      <c r="N18" s="55"/>
      <c r="O18" s="55"/>
      <c r="P18" s="55"/>
      <c r="Q18" s="55"/>
      <c r="R18" s="55"/>
      <c r="S18" s="55"/>
      <c r="T18" s="55"/>
      <c r="U18" s="55"/>
      <c r="V18" s="55"/>
      <c r="W18" s="55"/>
      <c r="X18" s="55"/>
      <c r="Y18" s="55"/>
      <c r="Z18" s="55"/>
      <c r="AA18" s="55"/>
      <c r="AB18" s="55"/>
    </row>
    <row r="19" spans="2:36" ht="19.149999999999999" customHeight="1" x14ac:dyDescent="0.2">
      <c r="B19" s="56"/>
      <c r="C19" s="59" t="s">
        <v>27</v>
      </c>
      <c r="D19" s="60"/>
      <c r="E19" s="61"/>
      <c r="F19" s="48" t="s">
        <v>28</v>
      </c>
      <c r="G19" s="66" t="s">
        <v>4</v>
      </c>
      <c r="H19" s="48" t="s">
        <v>3</v>
      </c>
      <c r="I19" s="47" t="s">
        <v>67</v>
      </c>
      <c r="J19" s="47" t="s">
        <v>29</v>
      </c>
      <c r="K19" s="49" t="s">
        <v>73</v>
      </c>
      <c r="L19" s="49"/>
      <c r="M19" s="49"/>
      <c r="N19" s="49"/>
      <c r="O19" s="49"/>
      <c r="P19" s="49"/>
      <c r="Q19" s="49"/>
      <c r="R19" s="49"/>
      <c r="S19" s="49"/>
      <c r="T19" s="49"/>
      <c r="U19" s="49"/>
      <c r="V19" s="49"/>
      <c r="W19" s="49"/>
      <c r="X19" s="49"/>
      <c r="Y19" s="49"/>
      <c r="Z19" s="49"/>
      <c r="AA19" s="49"/>
      <c r="AB19" s="49"/>
    </row>
    <row r="20" spans="2:36" ht="27" customHeight="1" x14ac:dyDescent="0.2">
      <c r="B20" s="57"/>
      <c r="C20" s="59"/>
      <c r="D20" s="60"/>
      <c r="E20" s="61"/>
      <c r="F20" s="65"/>
      <c r="G20" s="66"/>
      <c r="H20" s="65"/>
      <c r="I20" s="47"/>
      <c r="J20" s="47"/>
      <c r="K20" s="50"/>
      <c r="L20" s="50"/>
      <c r="M20" s="50"/>
      <c r="N20" s="50"/>
      <c r="O20" s="40"/>
      <c r="P20" s="50"/>
      <c r="Q20" s="50"/>
      <c r="R20" s="50"/>
      <c r="S20" s="50"/>
      <c r="T20" s="40"/>
      <c r="U20" s="50"/>
      <c r="V20" s="50"/>
      <c r="W20" s="50"/>
      <c r="X20" s="50"/>
      <c r="Y20" s="40"/>
      <c r="Z20" s="51" t="s">
        <v>5</v>
      </c>
      <c r="AA20" s="51"/>
      <c r="AB20" s="23"/>
    </row>
    <row r="21" spans="2:36" ht="48" x14ac:dyDescent="0.2">
      <c r="B21" s="58"/>
      <c r="C21" s="62"/>
      <c r="D21" s="63"/>
      <c r="E21" s="64"/>
      <c r="F21" s="65"/>
      <c r="G21" s="67"/>
      <c r="H21" s="65"/>
      <c r="I21" s="48"/>
      <c r="J21" s="48"/>
      <c r="K21" s="6" t="s">
        <v>6</v>
      </c>
      <c r="L21" s="6" t="s">
        <v>7</v>
      </c>
      <c r="M21" s="6" t="s">
        <v>8</v>
      </c>
      <c r="N21" s="6" t="s">
        <v>9</v>
      </c>
      <c r="O21" s="32" t="s">
        <v>34</v>
      </c>
      <c r="P21" s="7" t="s">
        <v>10</v>
      </c>
      <c r="Q21" s="7" t="s">
        <v>11</v>
      </c>
      <c r="R21" s="7" t="s">
        <v>12</v>
      </c>
      <c r="S21" s="41">
        <v>45168</v>
      </c>
      <c r="T21" s="32" t="s">
        <v>32</v>
      </c>
      <c r="U21" s="36" t="s">
        <v>13</v>
      </c>
      <c r="V21" s="36" t="s">
        <v>14</v>
      </c>
      <c r="W21" s="36" t="s">
        <v>15</v>
      </c>
      <c r="X21" s="36" t="s">
        <v>16</v>
      </c>
      <c r="Y21" s="32" t="s">
        <v>33</v>
      </c>
      <c r="Z21" s="20" t="s">
        <v>30</v>
      </c>
      <c r="AA21" s="20" t="s">
        <v>31</v>
      </c>
      <c r="AB21" s="20" t="s">
        <v>72</v>
      </c>
      <c r="AC21" s="8"/>
    </row>
    <row r="22" spans="2:36" x14ac:dyDescent="0.2">
      <c r="B22" s="5"/>
      <c r="C22" s="90" t="s">
        <v>19</v>
      </c>
      <c r="D22" s="91"/>
      <c r="E22" s="91"/>
      <c r="F22" s="15"/>
      <c r="G22" s="11"/>
      <c r="H22" s="10" t="s">
        <v>17</v>
      </c>
      <c r="I22" s="17">
        <v>90888</v>
      </c>
      <c r="J22" s="17">
        <v>123951</v>
      </c>
      <c r="K22" s="17">
        <f>K24+K25+K26</f>
        <v>17885</v>
      </c>
      <c r="L22" s="17">
        <f>SUM(L24:L26)</f>
        <v>17934</v>
      </c>
      <c r="M22" s="17">
        <f>SUM(M24:M26)</f>
        <v>14991</v>
      </c>
      <c r="N22" s="17">
        <f>SUM(N24:N26)</f>
        <v>18863</v>
      </c>
      <c r="O22" s="33">
        <f>SUM(K22:N22)</f>
        <v>69673</v>
      </c>
      <c r="P22" s="17"/>
      <c r="Q22" s="17"/>
      <c r="R22" s="17"/>
      <c r="S22" s="17"/>
      <c r="T22" s="33">
        <f>SUM(P22:S22)</f>
        <v>0</v>
      </c>
      <c r="U22" s="17"/>
      <c r="V22" s="17"/>
      <c r="W22" s="17"/>
      <c r="X22" s="17"/>
      <c r="Y22" s="33">
        <f>SUM(U22:X22)</f>
        <v>0</v>
      </c>
      <c r="Z22" s="14">
        <f>SUM(O22+T22+Y22)</f>
        <v>69673</v>
      </c>
      <c r="AA22" s="22">
        <f>SUM(Z22/J22)</f>
        <v>0.56210115287492635</v>
      </c>
      <c r="AB22" s="87">
        <v>42972820</v>
      </c>
    </row>
    <row r="23" spans="2:36" ht="76.5" x14ac:dyDescent="0.2">
      <c r="B23" s="5"/>
      <c r="C23" s="42"/>
      <c r="D23" s="43"/>
      <c r="E23" s="44"/>
      <c r="F23" s="15" t="s">
        <v>20</v>
      </c>
      <c r="G23" s="11"/>
      <c r="H23" s="12" t="s">
        <v>17</v>
      </c>
      <c r="I23" s="17">
        <v>90888</v>
      </c>
      <c r="J23" s="17">
        <v>123951</v>
      </c>
      <c r="K23" s="17">
        <f>K24+K25+K26</f>
        <v>17885</v>
      </c>
      <c r="L23" s="17">
        <f>SUM(L24:L26)</f>
        <v>17934</v>
      </c>
      <c r="M23" s="17">
        <f>SUM(M24:M26)</f>
        <v>14991</v>
      </c>
      <c r="N23" s="14">
        <f>SUM(N24:N26)</f>
        <v>18863</v>
      </c>
      <c r="O23" s="33">
        <f t="shared" ref="O23:O44" si="0">SUM(K23:N23)</f>
        <v>69673</v>
      </c>
      <c r="P23" s="14"/>
      <c r="Q23" s="14"/>
      <c r="R23" s="14"/>
      <c r="S23" s="14"/>
      <c r="T23" s="33">
        <f t="shared" ref="T23:T44" si="1">SUM(P23:S23)</f>
        <v>0</v>
      </c>
      <c r="U23" s="17"/>
      <c r="V23" s="14"/>
      <c r="W23" s="14"/>
      <c r="X23" s="14"/>
      <c r="Y23" s="33">
        <f t="shared" ref="Y23:Y44" si="2">SUM(U23:X23)</f>
        <v>0</v>
      </c>
      <c r="Z23" s="14">
        <f>SUM(O23+T23+Y23)</f>
        <v>69673</v>
      </c>
      <c r="AA23" s="22">
        <f t="shared" ref="AA23:AA26" si="3">SUM(Z23/J23)</f>
        <v>0.56210115287492635</v>
      </c>
      <c r="AB23" s="88"/>
    </row>
    <row r="24" spans="2:36" ht="38.25" x14ac:dyDescent="0.2">
      <c r="B24" s="5"/>
      <c r="C24" s="42"/>
      <c r="D24" s="43"/>
      <c r="E24" s="44"/>
      <c r="F24" s="19"/>
      <c r="G24" s="16" t="s">
        <v>65</v>
      </c>
      <c r="H24" s="12" t="s">
        <v>17</v>
      </c>
      <c r="I24" s="17">
        <v>13344</v>
      </c>
      <c r="J24" s="17">
        <v>25692</v>
      </c>
      <c r="K24" s="17">
        <f>1055+1453</f>
        <v>2508</v>
      </c>
      <c r="L24" s="14">
        <f>889+1332</f>
        <v>2221</v>
      </c>
      <c r="M24" s="14">
        <f>834+1212</f>
        <v>2046</v>
      </c>
      <c r="N24" s="14">
        <f>1095+1559</f>
        <v>2654</v>
      </c>
      <c r="O24" s="33">
        <f t="shared" si="0"/>
        <v>9429</v>
      </c>
      <c r="P24" s="14"/>
      <c r="Q24" s="14"/>
      <c r="R24" s="14"/>
      <c r="S24" s="14"/>
      <c r="T24" s="33">
        <f t="shared" si="1"/>
        <v>0</v>
      </c>
      <c r="U24" s="14"/>
      <c r="V24" s="14"/>
      <c r="W24" s="14"/>
      <c r="X24" s="14"/>
      <c r="Y24" s="33">
        <f t="shared" si="2"/>
        <v>0</v>
      </c>
      <c r="Z24" s="14">
        <f>Y24+T24+O24</f>
        <v>9429</v>
      </c>
      <c r="AA24" s="22">
        <f t="shared" si="3"/>
        <v>0.36700140121438579</v>
      </c>
      <c r="AB24" s="88"/>
    </row>
    <row r="25" spans="2:36" ht="25.5" x14ac:dyDescent="0.2">
      <c r="B25" s="5"/>
      <c r="C25" s="42"/>
      <c r="D25" s="43"/>
      <c r="E25" s="44"/>
      <c r="F25" s="19"/>
      <c r="G25" s="16" t="s">
        <v>21</v>
      </c>
      <c r="H25" s="12" t="s">
        <v>17</v>
      </c>
      <c r="I25" s="17">
        <v>41250</v>
      </c>
      <c r="J25" s="17">
        <v>28598</v>
      </c>
      <c r="K25" s="14">
        <v>2970</v>
      </c>
      <c r="L25" s="14">
        <v>3119</v>
      </c>
      <c r="M25" s="14">
        <v>2463</v>
      </c>
      <c r="N25" s="14">
        <v>3064</v>
      </c>
      <c r="O25" s="33">
        <f t="shared" si="0"/>
        <v>11616</v>
      </c>
      <c r="P25" s="14"/>
      <c r="Q25" s="14"/>
      <c r="R25" s="14"/>
      <c r="S25" s="14"/>
      <c r="T25" s="33">
        <f t="shared" si="1"/>
        <v>0</v>
      </c>
      <c r="U25" s="14"/>
      <c r="V25" s="14"/>
      <c r="W25" s="14"/>
      <c r="X25" s="14"/>
      <c r="Y25" s="33">
        <f t="shared" si="2"/>
        <v>0</v>
      </c>
      <c r="Z25" s="14">
        <f t="shared" ref="Z25:Z26" si="4">Y25+T25+O25</f>
        <v>11616</v>
      </c>
      <c r="AA25" s="22">
        <f t="shared" si="3"/>
        <v>0.40618225050702844</v>
      </c>
      <c r="AB25" s="88"/>
    </row>
    <row r="26" spans="2:36" ht="39" thickBot="1" x14ac:dyDescent="0.25">
      <c r="B26" s="5"/>
      <c r="C26" s="42"/>
      <c r="D26" s="43"/>
      <c r="E26" s="44"/>
      <c r="F26" s="19"/>
      <c r="G26" s="34" t="s">
        <v>66</v>
      </c>
      <c r="H26" s="12" t="s">
        <v>17</v>
      </c>
      <c r="I26" s="35">
        <v>77010</v>
      </c>
      <c r="J26" s="35">
        <v>69661</v>
      </c>
      <c r="K26" s="14">
        <f>5558+6849</f>
        <v>12407</v>
      </c>
      <c r="L26" s="14">
        <f>5572+7022</f>
        <v>12594</v>
      </c>
      <c r="M26" s="14">
        <f>4647+5835</f>
        <v>10482</v>
      </c>
      <c r="N26" s="14">
        <f>5840+7305</f>
        <v>13145</v>
      </c>
      <c r="O26" s="33">
        <f t="shared" si="0"/>
        <v>48628</v>
      </c>
      <c r="P26" s="14"/>
      <c r="Q26" s="14"/>
      <c r="R26" s="14"/>
      <c r="S26" s="14"/>
      <c r="T26" s="33">
        <f t="shared" si="1"/>
        <v>0</v>
      </c>
      <c r="U26" s="14"/>
      <c r="V26" s="14"/>
      <c r="W26" s="14"/>
      <c r="X26" s="14"/>
      <c r="Y26" s="33">
        <f t="shared" si="2"/>
        <v>0</v>
      </c>
      <c r="Z26" s="14">
        <f t="shared" si="4"/>
        <v>48628</v>
      </c>
      <c r="AA26" s="22">
        <f t="shared" si="3"/>
        <v>0.69806634989448901</v>
      </c>
      <c r="AB26" s="89"/>
    </row>
    <row r="27" spans="2:36" ht="15.75" thickTop="1" x14ac:dyDescent="0.2">
      <c r="B27" s="5"/>
      <c r="C27" s="37"/>
      <c r="D27" s="38"/>
      <c r="E27" s="39"/>
      <c r="F27" s="19"/>
      <c r="G27" s="16"/>
      <c r="H27" s="12"/>
      <c r="I27" s="17"/>
      <c r="J27" s="17"/>
      <c r="K27" s="14"/>
      <c r="L27" s="14"/>
      <c r="M27" s="14"/>
      <c r="N27" s="14"/>
      <c r="O27" s="33">
        <f t="shared" si="0"/>
        <v>0</v>
      </c>
      <c r="P27" s="14"/>
      <c r="Q27" s="14"/>
      <c r="R27" s="14"/>
      <c r="S27" s="14"/>
      <c r="T27" s="33">
        <f t="shared" si="1"/>
        <v>0</v>
      </c>
      <c r="U27" s="14"/>
      <c r="V27" s="14"/>
      <c r="W27" s="14"/>
      <c r="X27" s="14"/>
      <c r="Y27" s="33">
        <f t="shared" si="2"/>
        <v>0</v>
      </c>
      <c r="Z27" s="14"/>
      <c r="AA27" s="22"/>
      <c r="AB27" s="13"/>
    </row>
    <row r="28" spans="2:36" ht="15" x14ac:dyDescent="0.2">
      <c r="B28" s="5"/>
      <c r="C28" s="37"/>
      <c r="D28" s="38"/>
      <c r="E28" s="39"/>
      <c r="F28" s="19"/>
      <c r="G28" s="16"/>
      <c r="H28" s="12"/>
      <c r="I28" s="17"/>
      <c r="J28" s="17"/>
      <c r="K28" s="14"/>
      <c r="L28" s="14"/>
      <c r="M28" s="14"/>
      <c r="N28" s="14"/>
      <c r="O28" s="33">
        <f t="shared" si="0"/>
        <v>0</v>
      </c>
      <c r="P28" s="14"/>
      <c r="Q28" s="14"/>
      <c r="R28" s="14"/>
      <c r="S28" s="14"/>
      <c r="T28" s="33">
        <f t="shared" si="1"/>
        <v>0</v>
      </c>
      <c r="U28" s="14"/>
      <c r="V28" s="14"/>
      <c r="W28" s="14"/>
      <c r="X28" s="14"/>
      <c r="Y28" s="33">
        <f t="shared" si="2"/>
        <v>0</v>
      </c>
      <c r="Z28" s="14"/>
      <c r="AA28" s="22"/>
      <c r="AB28" s="13"/>
    </row>
    <row r="29" spans="2:36" ht="25.5" x14ac:dyDescent="0.2">
      <c r="B29" s="5"/>
      <c r="C29" s="42"/>
      <c r="D29" s="43"/>
      <c r="E29" s="44"/>
      <c r="F29" s="19"/>
      <c r="G29" s="24" t="s">
        <v>47</v>
      </c>
      <c r="H29" s="12" t="s">
        <v>18</v>
      </c>
      <c r="I29" s="25">
        <v>6</v>
      </c>
      <c r="J29" s="25">
        <v>6</v>
      </c>
      <c r="K29" s="25">
        <v>1</v>
      </c>
      <c r="L29" s="25">
        <v>1</v>
      </c>
      <c r="M29" s="25">
        <v>1</v>
      </c>
      <c r="N29" s="25">
        <v>4</v>
      </c>
      <c r="O29" s="33">
        <f t="shared" si="0"/>
        <v>7</v>
      </c>
      <c r="P29" s="25"/>
      <c r="Q29" s="25"/>
      <c r="R29" s="25"/>
      <c r="S29" s="25"/>
      <c r="T29" s="33">
        <f t="shared" si="1"/>
        <v>0</v>
      </c>
      <c r="U29" s="25"/>
      <c r="V29" s="25"/>
      <c r="W29" s="25"/>
      <c r="X29" s="25"/>
      <c r="Y29" s="33">
        <f t="shared" si="2"/>
        <v>0</v>
      </c>
      <c r="Z29" s="14">
        <f t="shared" ref="Z29:Z44" si="5">SUM(O29+T29+Y29)</f>
        <v>7</v>
      </c>
      <c r="AA29" s="22">
        <f>SUM(Z29/J29)</f>
        <v>1.1666666666666667</v>
      </c>
      <c r="AB29" s="13"/>
      <c r="AJ29" s="1"/>
    </row>
    <row r="30" spans="2:36" ht="25.5" x14ac:dyDescent="0.2">
      <c r="B30" s="5"/>
      <c r="C30" s="42"/>
      <c r="D30" s="43"/>
      <c r="E30" s="44"/>
      <c r="F30" s="19"/>
      <c r="G30" s="24" t="s">
        <v>22</v>
      </c>
      <c r="H30" s="12" t="s">
        <v>18</v>
      </c>
      <c r="I30" s="25">
        <v>6</v>
      </c>
      <c r="J30" s="25">
        <v>6</v>
      </c>
      <c r="K30" s="25">
        <v>0</v>
      </c>
      <c r="L30" s="25">
        <v>1</v>
      </c>
      <c r="M30" s="25">
        <v>0</v>
      </c>
      <c r="N30" s="25">
        <v>0</v>
      </c>
      <c r="O30" s="33">
        <f t="shared" si="0"/>
        <v>1</v>
      </c>
      <c r="P30" s="25"/>
      <c r="Q30" s="25"/>
      <c r="R30" s="25"/>
      <c r="S30" s="25"/>
      <c r="T30" s="33">
        <f t="shared" si="1"/>
        <v>0</v>
      </c>
      <c r="U30" s="25"/>
      <c r="V30" s="25"/>
      <c r="W30" s="25"/>
      <c r="X30" s="25"/>
      <c r="Y30" s="33">
        <f t="shared" si="2"/>
        <v>0</v>
      </c>
      <c r="Z30" s="14">
        <f t="shared" si="5"/>
        <v>1</v>
      </c>
      <c r="AA30" s="22">
        <f t="shared" ref="AA30:AA44" si="6">SUM(Z30/J30)</f>
        <v>0.16666666666666666</v>
      </c>
      <c r="AB30" s="13"/>
      <c r="AJ30" s="1"/>
    </row>
    <row r="31" spans="2:36" ht="25.5" x14ac:dyDescent="0.2">
      <c r="B31" s="5"/>
      <c r="C31" s="42"/>
      <c r="D31" s="43"/>
      <c r="E31" s="44"/>
      <c r="F31" s="19"/>
      <c r="G31" s="24" t="s">
        <v>48</v>
      </c>
      <c r="H31" s="12" t="s">
        <v>18</v>
      </c>
      <c r="I31" s="25">
        <v>6564</v>
      </c>
      <c r="J31" s="25">
        <v>6564</v>
      </c>
      <c r="K31" s="25">
        <v>729</v>
      </c>
      <c r="L31" s="25">
        <v>673</v>
      </c>
      <c r="M31" s="25">
        <v>551</v>
      </c>
      <c r="N31" s="25">
        <v>738</v>
      </c>
      <c r="O31" s="33">
        <f t="shared" si="0"/>
        <v>2691</v>
      </c>
      <c r="P31" s="25"/>
      <c r="Q31" s="25"/>
      <c r="R31" s="25"/>
      <c r="S31" s="25"/>
      <c r="T31" s="33">
        <f t="shared" si="1"/>
        <v>0</v>
      </c>
      <c r="U31" s="25"/>
      <c r="V31" s="25"/>
      <c r="W31" s="25"/>
      <c r="X31" s="25"/>
      <c r="Y31" s="33">
        <f t="shared" si="2"/>
        <v>0</v>
      </c>
      <c r="Z31" s="14">
        <f t="shared" si="5"/>
        <v>2691</v>
      </c>
      <c r="AA31" s="22">
        <f t="shared" si="6"/>
        <v>0.40996343692870202</v>
      </c>
      <c r="AB31" s="13"/>
      <c r="AJ31" s="1"/>
    </row>
    <row r="32" spans="2:36" ht="15" x14ac:dyDescent="0.2">
      <c r="B32" s="5"/>
      <c r="C32" s="42"/>
      <c r="D32" s="43"/>
      <c r="E32" s="44"/>
      <c r="F32" s="19"/>
      <c r="G32" s="24" t="s">
        <v>49</v>
      </c>
      <c r="H32" s="12" t="s">
        <v>18</v>
      </c>
      <c r="I32" s="25">
        <v>3900</v>
      </c>
      <c r="J32" s="25">
        <v>3900</v>
      </c>
      <c r="K32" s="25">
        <v>372</v>
      </c>
      <c r="L32" s="25">
        <v>367</v>
      </c>
      <c r="M32" s="25">
        <v>368</v>
      </c>
      <c r="N32" s="25">
        <v>429</v>
      </c>
      <c r="O32" s="33">
        <f t="shared" si="0"/>
        <v>1536</v>
      </c>
      <c r="P32" s="25"/>
      <c r="Q32" s="25"/>
      <c r="R32" s="25"/>
      <c r="S32" s="25"/>
      <c r="T32" s="33">
        <f t="shared" si="1"/>
        <v>0</v>
      </c>
      <c r="U32" s="25"/>
      <c r="V32" s="25"/>
      <c r="W32" s="25"/>
      <c r="X32" s="25"/>
      <c r="Y32" s="33">
        <f t="shared" si="2"/>
        <v>0</v>
      </c>
      <c r="Z32" s="14">
        <f t="shared" si="5"/>
        <v>1536</v>
      </c>
      <c r="AA32" s="22">
        <f t="shared" si="6"/>
        <v>0.39384615384615385</v>
      </c>
      <c r="AB32" s="13"/>
      <c r="AJ32" s="1"/>
    </row>
    <row r="33" spans="2:36" ht="25.5" x14ac:dyDescent="0.2">
      <c r="B33" s="5"/>
      <c r="C33" s="42"/>
      <c r="D33" s="43"/>
      <c r="E33" s="44"/>
      <c r="F33" s="19"/>
      <c r="G33" s="24" t="s">
        <v>50</v>
      </c>
      <c r="H33" s="12" t="s">
        <v>18</v>
      </c>
      <c r="I33" s="25">
        <v>9312</v>
      </c>
      <c r="J33" s="25">
        <v>9312</v>
      </c>
      <c r="K33" s="25">
        <v>748</v>
      </c>
      <c r="L33" s="25">
        <v>709</v>
      </c>
      <c r="M33" s="25">
        <v>617</v>
      </c>
      <c r="N33" s="25">
        <v>822</v>
      </c>
      <c r="O33" s="33">
        <f t="shared" si="0"/>
        <v>2896</v>
      </c>
      <c r="P33" s="25"/>
      <c r="Q33" s="25"/>
      <c r="R33" s="25"/>
      <c r="S33" s="25"/>
      <c r="T33" s="33">
        <f t="shared" si="1"/>
        <v>0</v>
      </c>
      <c r="U33" s="25"/>
      <c r="V33" s="25"/>
      <c r="W33" s="25"/>
      <c r="X33" s="25"/>
      <c r="Y33" s="33">
        <f t="shared" si="2"/>
        <v>0</v>
      </c>
      <c r="Z33" s="14">
        <f t="shared" si="5"/>
        <v>2896</v>
      </c>
      <c r="AA33" s="22">
        <f t="shared" si="6"/>
        <v>0.31099656357388317</v>
      </c>
      <c r="AB33" s="13"/>
      <c r="AJ33" s="1"/>
    </row>
    <row r="34" spans="2:36" ht="25.5" x14ac:dyDescent="0.2">
      <c r="B34" s="5"/>
      <c r="C34" s="42"/>
      <c r="D34" s="43"/>
      <c r="E34" s="44"/>
      <c r="F34" s="19"/>
      <c r="G34" s="24" t="s">
        <v>51</v>
      </c>
      <c r="H34" s="12" t="s">
        <v>18</v>
      </c>
      <c r="I34" s="25">
        <v>16164</v>
      </c>
      <c r="J34" s="25">
        <v>16164</v>
      </c>
      <c r="K34" s="25">
        <v>1464</v>
      </c>
      <c r="L34" s="25">
        <v>1469</v>
      </c>
      <c r="M34" s="25">
        <v>1265</v>
      </c>
      <c r="N34" s="25">
        <v>1637</v>
      </c>
      <c r="O34" s="33">
        <f t="shared" si="0"/>
        <v>5835</v>
      </c>
      <c r="P34" s="25"/>
      <c r="Q34" s="25"/>
      <c r="R34" s="25"/>
      <c r="S34" s="25"/>
      <c r="T34" s="33">
        <f t="shared" si="1"/>
        <v>0</v>
      </c>
      <c r="U34" s="25"/>
      <c r="V34" s="25"/>
      <c r="W34" s="25"/>
      <c r="X34" s="25"/>
      <c r="Y34" s="33">
        <f t="shared" si="2"/>
        <v>0</v>
      </c>
      <c r="Z34" s="14">
        <f t="shared" si="5"/>
        <v>5835</v>
      </c>
      <c r="AA34" s="22">
        <f t="shared" si="6"/>
        <v>0.36098737936154418</v>
      </c>
      <c r="AB34" s="13"/>
      <c r="AJ34" s="1"/>
    </row>
    <row r="35" spans="2:36" ht="25.5" x14ac:dyDescent="0.2">
      <c r="B35" s="5"/>
      <c r="C35" s="42"/>
      <c r="D35" s="43"/>
      <c r="E35" s="44"/>
      <c r="F35" s="19"/>
      <c r="G35" s="24" t="s">
        <v>52</v>
      </c>
      <c r="H35" s="12" t="s">
        <v>18</v>
      </c>
      <c r="I35" s="25">
        <v>36060</v>
      </c>
      <c r="J35" s="25">
        <v>36060</v>
      </c>
      <c r="K35" s="25">
        <v>3901</v>
      </c>
      <c r="L35" s="25">
        <v>3794</v>
      </c>
      <c r="M35" s="25">
        <v>3397</v>
      </c>
      <c r="N35" s="25">
        <v>4168</v>
      </c>
      <c r="O35" s="33">
        <f t="shared" si="0"/>
        <v>15260</v>
      </c>
      <c r="P35" s="25"/>
      <c r="Q35" s="25"/>
      <c r="R35" s="25"/>
      <c r="S35" s="25"/>
      <c r="T35" s="33">
        <f t="shared" si="1"/>
        <v>0</v>
      </c>
      <c r="U35" s="25"/>
      <c r="V35" s="25"/>
      <c r="W35" s="25"/>
      <c r="X35" s="25"/>
      <c r="Y35" s="33">
        <f t="shared" si="2"/>
        <v>0</v>
      </c>
      <c r="Z35" s="14">
        <f t="shared" si="5"/>
        <v>15260</v>
      </c>
      <c r="AA35" s="22">
        <f t="shared" si="6"/>
        <v>0.42318358291735997</v>
      </c>
      <c r="AB35" s="13"/>
      <c r="AJ35" s="1"/>
    </row>
    <row r="36" spans="2:36" ht="25.5" x14ac:dyDescent="0.2">
      <c r="B36" s="5"/>
      <c r="C36" s="42"/>
      <c r="D36" s="43"/>
      <c r="E36" s="44"/>
      <c r="F36" s="19"/>
      <c r="G36" s="24" t="s">
        <v>53</v>
      </c>
      <c r="H36" s="12" t="s">
        <v>18</v>
      </c>
      <c r="I36" s="25">
        <v>6444</v>
      </c>
      <c r="J36" s="25">
        <v>6444</v>
      </c>
      <c r="K36" s="25">
        <v>576</v>
      </c>
      <c r="L36" s="25">
        <v>545</v>
      </c>
      <c r="M36" s="25">
        <v>400</v>
      </c>
      <c r="N36" s="25">
        <v>569</v>
      </c>
      <c r="O36" s="33">
        <f t="shared" si="0"/>
        <v>2090</v>
      </c>
      <c r="P36" s="25"/>
      <c r="Q36" s="25"/>
      <c r="R36" s="25"/>
      <c r="S36" s="25"/>
      <c r="T36" s="33">
        <f t="shared" si="1"/>
        <v>0</v>
      </c>
      <c r="U36" s="25"/>
      <c r="V36" s="25"/>
      <c r="W36" s="25"/>
      <c r="X36" s="25"/>
      <c r="Y36" s="33">
        <f t="shared" si="2"/>
        <v>0</v>
      </c>
      <c r="Z36" s="14">
        <f t="shared" si="5"/>
        <v>2090</v>
      </c>
      <c r="AA36" s="22">
        <f t="shared" si="6"/>
        <v>0.32433271260086904</v>
      </c>
      <c r="AB36" s="13"/>
      <c r="AJ36" s="1"/>
    </row>
    <row r="37" spans="2:36" ht="15" x14ac:dyDescent="0.2">
      <c r="B37" s="5"/>
      <c r="C37" s="42"/>
      <c r="D37" s="43"/>
      <c r="E37" s="44"/>
      <c r="F37" s="19"/>
      <c r="G37" s="24" t="s">
        <v>54</v>
      </c>
      <c r="H37" s="12" t="s">
        <v>18</v>
      </c>
      <c r="I37" s="25">
        <v>3936</v>
      </c>
      <c r="J37" s="25">
        <v>3936</v>
      </c>
      <c r="K37" s="25">
        <v>413</v>
      </c>
      <c r="L37" s="25">
        <v>472</v>
      </c>
      <c r="M37" s="25">
        <v>312</v>
      </c>
      <c r="N37" s="25">
        <v>414</v>
      </c>
      <c r="O37" s="33">
        <f t="shared" si="0"/>
        <v>1611</v>
      </c>
      <c r="P37" s="25"/>
      <c r="Q37" s="25"/>
      <c r="R37" s="25"/>
      <c r="S37" s="25"/>
      <c r="T37" s="33">
        <f t="shared" si="1"/>
        <v>0</v>
      </c>
      <c r="U37" s="25"/>
      <c r="V37" s="25"/>
      <c r="W37" s="25"/>
      <c r="X37" s="25"/>
      <c r="Y37" s="33">
        <f t="shared" si="2"/>
        <v>0</v>
      </c>
      <c r="Z37" s="14">
        <f t="shared" si="5"/>
        <v>1611</v>
      </c>
      <c r="AA37" s="22">
        <f t="shared" si="6"/>
        <v>0.40929878048780488</v>
      </c>
      <c r="AB37" s="13"/>
      <c r="AJ37" s="1"/>
    </row>
    <row r="38" spans="2:36" ht="25.5" x14ac:dyDescent="0.2">
      <c r="B38" s="5"/>
      <c r="C38" s="42"/>
      <c r="D38" s="43"/>
      <c r="E38" s="44"/>
      <c r="F38" s="19"/>
      <c r="G38" s="24" t="s">
        <v>55</v>
      </c>
      <c r="H38" s="12" t="s">
        <v>18</v>
      </c>
      <c r="I38" s="25">
        <v>24984</v>
      </c>
      <c r="J38" s="25">
        <v>24984</v>
      </c>
      <c r="K38" s="25">
        <v>2650</v>
      </c>
      <c r="L38" s="25">
        <v>2710</v>
      </c>
      <c r="M38" s="25">
        <v>2420</v>
      </c>
      <c r="N38" s="25">
        <v>2901</v>
      </c>
      <c r="O38" s="33">
        <f t="shared" si="0"/>
        <v>10681</v>
      </c>
      <c r="P38" s="25"/>
      <c r="Q38" s="25"/>
      <c r="R38" s="25"/>
      <c r="S38" s="25"/>
      <c r="T38" s="33">
        <f t="shared" si="1"/>
        <v>0</v>
      </c>
      <c r="U38" s="25"/>
      <c r="V38" s="25"/>
      <c r="W38" s="25"/>
      <c r="X38" s="25"/>
      <c r="Y38" s="33">
        <f t="shared" si="2"/>
        <v>0</v>
      </c>
      <c r="Z38" s="14">
        <f t="shared" si="5"/>
        <v>10681</v>
      </c>
      <c r="AA38" s="22">
        <f t="shared" si="6"/>
        <v>0.42751360870957411</v>
      </c>
      <c r="AB38" s="13"/>
      <c r="AJ38" s="1"/>
    </row>
    <row r="39" spans="2:36" ht="15" x14ac:dyDescent="0.2">
      <c r="B39" s="5"/>
      <c r="C39" s="42"/>
      <c r="D39" s="43"/>
      <c r="E39" s="44"/>
      <c r="F39" s="19"/>
      <c r="G39" s="24" t="s">
        <v>56</v>
      </c>
      <c r="H39" s="12" t="s">
        <v>18</v>
      </c>
      <c r="I39" s="25">
        <v>1872</v>
      </c>
      <c r="J39" s="25">
        <v>1872</v>
      </c>
      <c r="K39" s="25">
        <v>100</v>
      </c>
      <c r="L39" s="25">
        <v>184</v>
      </c>
      <c r="M39" s="25">
        <v>104</v>
      </c>
      <c r="N39" s="25">
        <v>109</v>
      </c>
      <c r="O39" s="33">
        <f t="shared" si="0"/>
        <v>497</v>
      </c>
      <c r="P39" s="25"/>
      <c r="Q39" s="25"/>
      <c r="R39" s="25"/>
      <c r="S39" s="25"/>
      <c r="T39" s="33">
        <f t="shared" si="1"/>
        <v>0</v>
      </c>
      <c r="U39" s="25"/>
      <c r="V39" s="25"/>
      <c r="W39" s="25"/>
      <c r="X39" s="25"/>
      <c r="Y39" s="33">
        <f t="shared" si="2"/>
        <v>0</v>
      </c>
      <c r="Z39" s="14">
        <f t="shared" si="5"/>
        <v>497</v>
      </c>
      <c r="AA39" s="22">
        <f t="shared" si="6"/>
        <v>0.26549145299145299</v>
      </c>
      <c r="AB39" s="13"/>
      <c r="AJ39" s="1"/>
    </row>
    <row r="40" spans="2:36" ht="15" x14ac:dyDescent="0.2">
      <c r="B40" s="5"/>
      <c r="C40" s="42"/>
      <c r="D40" s="43"/>
      <c r="E40" s="44"/>
      <c r="F40" s="19"/>
      <c r="G40" s="24" t="s">
        <v>23</v>
      </c>
      <c r="H40" s="12" t="s">
        <v>18</v>
      </c>
      <c r="I40" s="25">
        <v>252</v>
      </c>
      <c r="J40" s="25">
        <v>252</v>
      </c>
      <c r="K40" s="25">
        <v>12</v>
      </c>
      <c r="L40" s="25">
        <v>13</v>
      </c>
      <c r="M40" s="25">
        <v>8</v>
      </c>
      <c r="N40" s="25">
        <v>10</v>
      </c>
      <c r="O40" s="33">
        <f t="shared" si="0"/>
        <v>43</v>
      </c>
      <c r="P40" s="25"/>
      <c r="Q40" s="25"/>
      <c r="R40" s="25"/>
      <c r="S40" s="25"/>
      <c r="T40" s="33">
        <f t="shared" si="1"/>
        <v>0</v>
      </c>
      <c r="U40" s="25"/>
      <c r="V40" s="25"/>
      <c r="W40" s="25"/>
      <c r="X40" s="25"/>
      <c r="Y40" s="33">
        <f t="shared" si="2"/>
        <v>0</v>
      </c>
      <c r="Z40" s="14">
        <f t="shared" si="5"/>
        <v>43</v>
      </c>
      <c r="AA40" s="22">
        <f t="shared" si="6"/>
        <v>0.17063492063492064</v>
      </c>
      <c r="AB40" s="13"/>
      <c r="AJ40" s="1"/>
    </row>
    <row r="41" spans="2:36" ht="15" x14ac:dyDescent="0.2">
      <c r="B41" s="5"/>
      <c r="C41" s="42"/>
      <c r="D41" s="43"/>
      <c r="E41" s="44"/>
      <c r="F41" s="19"/>
      <c r="G41" s="16" t="s">
        <v>57</v>
      </c>
      <c r="H41" s="12" t="s">
        <v>18</v>
      </c>
      <c r="I41" s="25">
        <v>113760</v>
      </c>
      <c r="J41" s="25">
        <v>113760</v>
      </c>
      <c r="K41" s="25">
        <v>9340</v>
      </c>
      <c r="L41" s="25">
        <v>9365</v>
      </c>
      <c r="M41" s="25">
        <v>7751</v>
      </c>
      <c r="N41" s="25">
        <v>10009</v>
      </c>
      <c r="O41" s="33">
        <f t="shared" si="0"/>
        <v>36465</v>
      </c>
      <c r="P41" s="25"/>
      <c r="Q41" s="25"/>
      <c r="R41" s="25"/>
      <c r="S41" s="25"/>
      <c r="T41" s="33">
        <f t="shared" si="1"/>
        <v>0</v>
      </c>
      <c r="U41" s="25"/>
      <c r="V41" s="25"/>
      <c r="W41" s="25"/>
      <c r="X41" s="25"/>
      <c r="Y41" s="33">
        <f t="shared" si="2"/>
        <v>0</v>
      </c>
      <c r="Z41" s="14">
        <f t="shared" si="5"/>
        <v>36465</v>
      </c>
      <c r="AA41" s="22">
        <f t="shared" si="6"/>
        <v>0.32054324894514769</v>
      </c>
      <c r="AB41" s="13"/>
      <c r="AJ41" s="1"/>
    </row>
    <row r="42" spans="2:36" ht="15" x14ac:dyDescent="0.2">
      <c r="B42" s="5"/>
      <c r="C42" s="42"/>
      <c r="D42" s="43"/>
      <c r="E42" s="44"/>
      <c r="F42" s="19"/>
      <c r="G42" s="26" t="s">
        <v>58</v>
      </c>
      <c r="H42" s="12" t="s">
        <v>59</v>
      </c>
      <c r="I42" s="25">
        <v>35592</v>
      </c>
      <c r="J42" s="25">
        <v>35592</v>
      </c>
      <c r="K42" s="25">
        <v>3369</v>
      </c>
      <c r="L42" s="25">
        <v>3259</v>
      </c>
      <c r="M42" s="25">
        <v>2795</v>
      </c>
      <c r="N42" s="25">
        <v>3693</v>
      </c>
      <c r="O42" s="33">
        <f t="shared" si="0"/>
        <v>13116</v>
      </c>
      <c r="P42" s="25"/>
      <c r="Q42" s="25"/>
      <c r="R42" s="25"/>
      <c r="S42" s="25"/>
      <c r="T42" s="33">
        <f t="shared" si="1"/>
        <v>0</v>
      </c>
      <c r="U42" s="25"/>
      <c r="V42" s="25"/>
      <c r="W42" s="25"/>
      <c r="X42" s="25"/>
      <c r="Y42" s="33">
        <f t="shared" si="2"/>
        <v>0</v>
      </c>
      <c r="Z42" s="14">
        <f t="shared" si="5"/>
        <v>13116</v>
      </c>
      <c r="AA42" s="22">
        <f t="shared" si="6"/>
        <v>0.36850977747808494</v>
      </c>
      <c r="AB42" s="13"/>
      <c r="AJ42" s="1"/>
    </row>
    <row r="43" spans="2:36" ht="25.5" x14ac:dyDescent="0.2">
      <c r="B43" s="5"/>
      <c r="C43" s="42"/>
      <c r="D43" s="43"/>
      <c r="E43" s="44"/>
      <c r="F43" s="19"/>
      <c r="G43" s="26" t="s">
        <v>60</v>
      </c>
      <c r="H43" s="12" t="s">
        <v>18</v>
      </c>
      <c r="I43" s="25">
        <v>48</v>
      </c>
      <c r="J43" s="25">
        <v>48</v>
      </c>
      <c r="K43" s="25">
        <v>12</v>
      </c>
      <c r="L43" s="25">
        <v>7</v>
      </c>
      <c r="M43" s="25">
        <v>4</v>
      </c>
      <c r="N43" s="25">
        <v>5</v>
      </c>
      <c r="O43" s="33">
        <f t="shared" si="0"/>
        <v>28</v>
      </c>
      <c r="P43" s="25"/>
      <c r="Q43" s="25"/>
      <c r="R43" s="25"/>
      <c r="S43" s="25"/>
      <c r="T43" s="33">
        <f t="shared" si="1"/>
        <v>0</v>
      </c>
      <c r="U43" s="25"/>
      <c r="V43" s="25"/>
      <c r="W43" s="25"/>
      <c r="X43" s="25"/>
      <c r="Y43" s="33">
        <f t="shared" si="2"/>
        <v>0</v>
      </c>
      <c r="Z43" s="14">
        <f t="shared" si="5"/>
        <v>28</v>
      </c>
      <c r="AA43" s="22">
        <f t="shared" si="6"/>
        <v>0.58333333333333337</v>
      </c>
      <c r="AB43" s="13"/>
      <c r="AJ43" s="1"/>
    </row>
    <row r="44" spans="2:36" ht="38.25" x14ac:dyDescent="0.2">
      <c r="B44" s="27"/>
      <c r="C44" s="37"/>
      <c r="D44" s="38"/>
      <c r="E44" s="39"/>
      <c r="F44" s="19"/>
      <c r="G44" s="28" t="s">
        <v>61</v>
      </c>
      <c r="H44" s="29" t="s">
        <v>59</v>
      </c>
      <c r="I44" s="25">
        <v>34740</v>
      </c>
      <c r="J44" s="25">
        <v>34740</v>
      </c>
      <c r="K44" s="30">
        <v>3303</v>
      </c>
      <c r="L44" s="30">
        <v>3270</v>
      </c>
      <c r="M44" s="30">
        <v>2872</v>
      </c>
      <c r="N44" s="30">
        <v>3811</v>
      </c>
      <c r="O44" s="33">
        <f t="shared" si="0"/>
        <v>13256</v>
      </c>
      <c r="P44" s="30"/>
      <c r="Q44" s="30"/>
      <c r="R44" s="30"/>
      <c r="S44" s="30"/>
      <c r="T44" s="33">
        <f t="shared" si="1"/>
        <v>0</v>
      </c>
      <c r="U44" s="30"/>
      <c r="V44" s="30"/>
      <c r="W44" s="25"/>
      <c r="X44" s="30"/>
      <c r="Y44" s="33">
        <f t="shared" si="2"/>
        <v>0</v>
      </c>
      <c r="Z44" s="14">
        <f t="shared" si="5"/>
        <v>13256</v>
      </c>
      <c r="AA44" s="22">
        <f t="shared" si="6"/>
        <v>0.38157743235463443</v>
      </c>
      <c r="AB44" s="13"/>
      <c r="AJ44" s="1"/>
    </row>
    <row r="45" spans="2:36" ht="18.75" x14ac:dyDescent="0.3">
      <c r="B45" s="21"/>
      <c r="C45" s="45" t="s">
        <v>71</v>
      </c>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2"/>
      <c r="AD45" s="2"/>
      <c r="AE45" s="2"/>
      <c r="AF45" s="2"/>
      <c r="AG45" s="2"/>
      <c r="AH45" s="2"/>
      <c r="AI45" s="2"/>
    </row>
    <row r="46" spans="2:36" x14ac:dyDescent="0.2">
      <c r="AB46" s="18"/>
    </row>
    <row r="97" hidden="1" x14ac:dyDescent="0.2"/>
  </sheetData>
  <mergeCells count="59">
    <mergeCell ref="C26:E26"/>
    <mergeCell ref="C34:E34"/>
    <mergeCell ref="C29:E29"/>
    <mergeCell ref="C30:E30"/>
    <mergeCell ref="C31:E31"/>
    <mergeCell ref="C32:E32"/>
    <mergeCell ref="C33:E33"/>
    <mergeCell ref="U20:X20"/>
    <mergeCell ref="Z20:AA20"/>
    <mergeCell ref="C42:E42"/>
    <mergeCell ref="C43:E43"/>
    <mergeCell ref="C45:AB45"/>
    <mergeCell ref="C36:E36"/>
    <mergeCell ref="C37:E37"/>
    <mergeCell ref="C38:E38"/>
    <mergeCell ref="C39:E39"/>
    <mergeCell ref="C40:E40"/>
    <mergeCell ref="C41:E41"/>
    <mergeCell ref="C35:E35"/>
    <mergeCell ref="C22:E22"/>
    <mergeCell ref="C23:E23"/>
    <mergeCell ref="C24:E24"/>
    <mergeCell ref="C25:E25"/>
    <mergeCell ref="AB22:AB26"/>
    <mergeCell ref="B16:AB16"/>
    <mergeCell ref="B17:E17"/>
    <mergeCell ref="F17:AB17"/>
    <mergeCell ref="B18:E18"/>
    <mergeCell ref="F18:AB18"/>
    <mergeCell ref="B19:B21"/>
    <mergeCell ref="C19:E21"/>
    <mergeCell ref="F19:F21"/>
    <mergeCell ref="G19:G21"/>
    <mergeCell ref="H19:H21"/>
    <mergeCell ref="I19:I21"/>
    <mergeCell ref="J19:J21"/>
    <mergeCell ref="K19:AB19"/>
    <mergeCell ref="K20:N20"/>
    <mergeCell ref="P20:S20"/>
    <mergeCell ref="B15:E15"/>
    <mergeCell ref="F15:AB15"/>
    <mergeCell ref="B9:D9"/>
    <mergeCell ref="E9:AB9"/>
    <mergeCell ref="B10:D10"/>
    <mergeCell ref="E10:AB10"/>
    <mergeCell ref="B11:D11"/>
    <mergeCell ref="E11:AB11"/>
    <mergeCell ref="B12:AB12"/>
    <mergeCell ref="B13:E13"/>
    <mergeCell ref="F13:AB13"/>
    <mergeCell ref="B14:E14"/>
    <mergeCell ref="F14:AB14"/>
    <mergeCell ref="B8:D8"/>
    <mergeCell ref="E8:AB8"/>
    <mergeCell ref="B4:AB4"/>
    <mergeCell ref="B5:AB5"/>
    <mergeCell ref="B6:AB6"/>
    <mergeCell ref="B7:D7"/>
    <mergeCell ref="E7:AB7"/>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2024&amp;R&amp;P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EJECUCION</vt:lpstr>
      <vt:lpstr>EJECUCION!Área_de_impresión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dmjlopezq</cp:lastModifiedBy>
  <cp:lastPrinted>2024-04-30T16:14:52Z</cp:lastPrinted>
  <dcterms:created xsi:type="dcterms:W3CDTF">2019-01-08T14:24:40Z</dcterms:created>
  <dcterms:modified xsi:type="dcterms:W3CDTF">2024-05-08T23:38:29Z</dcterms:modified>
</cp:coreProperties>
</file>