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4\ACCESO A LA INFORMACIÓN PUBLICA\ENERO\"/>
    </mc:Choice>
  </mc:AlternateContent>
  <xr:revisionPtr revIDLastSave="0" documentId="8_{106D6080-7538-47D7-8448-976AD0481F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" sheetId="1" r:id="rId1"/>
  </sheets>
  <definedNames>
    <definedName name="_xlnm.Print_Titles" localSheetId="0">ENERO!$9:$9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I21" i="1"/>
  <c r="H21" i="1"/>
  <c r="G10" i="1"/>
  <c r="G28" i="1"/>
  <c r="G14" i="1"/>
  <c r="G11" i="1"/>
  <c r="H30" i="1" l="1"/>
  <c r="I30" i="1" s="1"/>
  <c r="H29" i="1"/>
  <c r="I29" i="1" s="1"/>
  <c r="H24" i="1"/>
  <c r="I24" i="1" s="1"/>
  <c r="H22" i="1"/>
  <c r="I22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3" i="1"/>
  <c r="I13" i="1" s="1"/>
  <c r="H12" i="1"/>
  <c r="I12" i="1" s="1"/>
  <c r="H28" i="1" l="1"/>
  <c r="H14" i="1"/>
  <c r="I14" i="1" s="1"/>
  <c r="H10" i="1" l="1"/>
  <c r="H11" i="1"/>
  <c r="I11" i="1" s="1"/>
  <c r="F28" i="1"/>
  <c r="I28" i="1" s="1"/>
  <c r="F10" i="1" l="1"/>
  <c r="I10" i="1" s="1"/>
</calcChain>
</file>

<file path=xl/sharedStrings.xml><?xml version="1.0" encoding="utf-8"?>
<sst xmlns="http://schemas.openxmlformats.org/spreadsheetml/2006/main" count="70" uniqueCount="55">
  <si>
    <t>UNIDAD DE MEDIDA</t>
  </si>
  <si>
    <t xml:space="preserve">ACCIONES </t>
  </si>
  <si>
    <t>Documento</t>
  </si>
  <si>
    <t xml:space="preserve">Persona </t>
  </si>
  <si>
    <t xml:space="preserve">Documento </t>
  </si>
  <si>
    <t>Evento</t>
  </si>
  <si>
    <t xml:space="preserve">Evento </t>
  </si>
  <si>
    <t xml:space="preserve">Registro </t>
  </si>
  <si>
    <t xml:space="preserve">Entidad </t>
  </si>
  <si>
    <t xml:space="preserve">PROGRAMA 15: ASISTENCIA Y PROTECCIÓN AL CONSUMIDOR Y SUPERVISIÓN DEL COMERCIO INTERNO </t>
  </si>
  <si>
    <t xml:space="preserve">Personas capacitadas </t>
  </si>
  <si>
    <t xml:space="preserve">Asesorías técnicas sobre derechos y obligaciones </t>
  </si>
  <si>
    <t xml:space="preserve">Autorización de libro de quejas </t>
  </si>
  <si>
    <t xml:space="preserve">Resolución de autorización de contratos de adhesión </t>
  </si>
  <si>
    <t xml:space="preserve">Registro y base de datos de quejas recibidas y recepción de expedientes de instrumentos de mediación y pesaje y contratos de Adhesión </t>
  </si>
  <si>
    <t>Resoluciones de dirección e informes</t>
  </si>
  <si>
    <t xml:space="preserve">Reproducción y distribución de material educativo-informativo  </t>
  </si>
  <si>
    <t>Supervisión a proveedores para el cumplimiento de sus obligaciones</t>
  </si>
  <si>
    <t>Supervisión a proveedores que informan y publican sus productos y servicios que comercializan</t>
  </si>
  <si>
    <t>Supervisión a proveedores que comercializan combustibles y gas propano (GLP) en cumplimiento del Plan Centinela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</si>
  <si>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</si>
  <si>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</si>
  <si>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</si>
  <si>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</si>
  <si>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</si>
  <si>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</si>
  <si>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</si>
  <si>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</si>
  <si>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</si>
  <si>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</si>
  <si>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Promover la calidad en los bienes y servicios para satisfacción del consumidor.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</si>
  <si>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</si>
  <si>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 Servicios de Asistencia, Protección y Educación al Consumidor.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</si>
  <si>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</si>
  <si>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</si>
  <si>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No.</t>
  </si>
  <si>
    <t xml:space="preserve">INDICADOR </t>
  </si>
  <si>
    <t xml:space="preserve">Verificación de certificados de Calibración de instrumentos de medición y pesaje </t>
  </si>
  <si>
    <t>Consumidores y usuarios informados sobre derechos y obligaciones en materia de consumo a través de plataformas digitales</t>
  </si>
  <si>
    <t xml:space="preserve">Conferencia a través de plataforma digital </t>
  </si>
  <si>
    <t>Población orientada a través de la información brindada a los medios de comunicación de las acciones de DIACO</t>
  </si>
  <si>
    <t xml:space="preserve">Consumidores beneficiados con servicios de asistencia, protección y educación sobre sus derechos y obligaciones </t>
  </si>
  <si>
    <t>Empresas beneficiadas con resoluciones de autorización de instrumentos de control</t>
  </si>
  <si>
    <t xml:space="preserve">Consumidores y usuarios beneficiados con servicios de atención y resolución de quejas
</t>
  </si>
  <si>
    <t xml:space="preserve">Consumidores y usuarios capacitados sobre derechos y obligaciones
</t>
  </si>
  <si>
    <t xml:space="preserve">Eventos de promoción  de los derechos de los consumidores y obligaciones de los proveedores </t>
  </si>
  <si>
    <t>ENERO</t>
  </si>
  <si>
    <t>0</t>
  </si>
  <si>
    <t>0%</t>
  </si>
  <si>
    <t xml:space="preserve">        MINISTERIO DE ECONOMÍA 
MATRIZ DE PLANIFICACIÓN,  POA 2024</t>
  </si>
  <si>
    <t>MATRIZ DE PLANIFICACIÓN, POA 2024</t>
  </si>
  <si>
    <t>Para el 2025, se ha incrementado en 42.0 puntos porcentuales el número de consumidores y usuarios atendidos sobre sus derechos y obligaciones (Línea base de 40,377 en 2019 a 57,432 en 2025)</t>
  </si>
  <si>
    <t>Tasa de atención de los derechos y obligaciones del consumidor.</t>
  </si>
  <si>
    <t>1</t>
  </si>
  <si>
    <t>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</si>
</sst>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i/>
      <sz val="11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sz val="10"/>
      <color indexed="8"/>
      <name val="Arial"/>
      <family val="2"/>
    </font>
    <font>
      <b/>
      <sz val="9"/>
      <color indexed="8"/>
      <name val="Times New Roman"/>
      <family val="1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i/>
      <sz val="9"/>
      <color theme="1"/>
      <name val="Candara"/>
      <family val="2"/>
    </font>
    <font>
      <b/>
      <i/>
      <sz val="9"/>
      <name val="Candara"/>
      <family val="2"/>
    </font>
    <font>
      <b/>
      <sz val="14"/>
      <color theme="0"/>
      <name val="Times New Roman"/>
      <family val="1"/>
    </font>
    <font>
      <b/>
      <sz val="14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7" fillId="0" borderId="0">
      <alignment vertical="top"/>
    </xf>
    <xf numFmtId="43" fontId="17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>
      <alignment vertical="top"/>
    </xf>
    <xf numFmtId="43" fontId="17" fillId="0" borderId="0" applyFont="0" applyFill="0" applyBorder="0" applyAlignment="0" applyProtection="0">
      <alignment vertical="top"/>
    </xf>
    <xf numFmtId="0" fontId="19" fillId="0" borderId="0"/>
  </cellStyleXfs>
  <cellXfs count="64">
    <xf numFmtId="0" fontId="0" fillId="0" borderId="0" xfId="0"/>
    <xf numFmtId="0" fontId="3" fillId="0" borderId="0" xfId="1"/>
    <xf numFmtId="0" fontId="3" fillId="0" borderId="1" xfId="1" applyBorder="1"/>
    <xf numFmtId="0" fontId="9" fillId="2" borderId="1" xfId="0" applyFont="1" applyFill="1" applyBorder="1" applyAlignment="1">
      <alignment horizontal="justify" vertical="top" wrapText="1"/>
    </xf>
    <xf numFmtId="3" fontId="8" fillId="2" borderId="1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3" fontId="3" fillId="0" borderId="1" xfId="1" applyNumberFormat="1" applyBorder="1"/>
    <xf numFmtId="0" fontId="2" fillId="2" borderId="1" xfId="4" applyFont="1" applyFill="1" applyBorder="1" applyAlignment="1">
      <alignment horizontal="justify" vertical="center" wrapText="1"/>
    </xf>
    <xf numFmtId="0" fontId="13" fillId="5" borderId="1" xfId="1" applyFont="1" applyFill="1" applyBorder="1" applyAlignment="1">
      <alignment horizontal="center" vertical="top" wrapText="1"/>
    </xf>
    <xf numFmtId="0" fontId="20" fillId="2" borderId="1" xfId="9" applyFont="1" applyFill="1" applyBorder="1"/>
    <xf numFmtId="3" fontId="7" fillId="2" borderId="1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9" fontId="6" fillId="2" borderId="1" xfId="1" applyNumberFormat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9" fontId="8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22" fillId="4" borderId="1" xfId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18" fillId="4" borderId="1" xfId="2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16" fillId="4" borderId="2" xfId="1" applyFont="1" applyFill="1" applyBorder="1" applyAlignment="1">
      <alignment horizontal="left" vertical="center" wrapText="1"/>
    </xf>
    <xf numFmtId="0" fontId="16" fillId="4" borderId="3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2" fillId="4" borderId="3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4" fillId="7" borderId="2" xfId="1" applyFont="1" applyFill="1" applyBorder="1" applyAlignment="1">
      <alignment horizontal="center" vertical="center" wrapText="1"/>
    </xf>
    <xf numFmtId="0" fontId="24" fillId="7" borderId="4" xfId="1" applyFont="1" applyFill="1" applyBorder="1" applyAlignment="1">
      <alignment horizontal="center" vertical="center" wrapText="1"/>
    </xf>
    <xf numFmtId="0" fontId="24" fillId="7" borderId="3" xfId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center" vertical="center" wrapText="1"/>
    </xf>
    <xf numFmtId="0" fontId="16" fillId="3" borderId="1" xfId="1" applyFont="1" applyFill="1" applyBorder="1" applyAlignment="1">
      <alignment horizontal="left" vertical="center" wrapText="1"/>
    </xf>
    <xf numFmtId="0" fontId="16" fillId="3" borderId="2" xfId="1" applyFont="1" applyFill="1" applyBorder="1" applyAlignment="1">
      <alignment horizontal="left" vertical="center" wrapText="1"/>
    </xf>
    <xf numFmtId="0" fontId="16" fillId="3" borderId="3" xfId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</cellXfs>
  <cellStyles count="10">
    <cellStyle name="Millares 2" xfId="6" xr:uid="{00000000-0005-0000-0000-000000000000}"/>
    <cellStyle name="Millares 2 2" xfId="8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" xfId="5" xr:uid="{00000000-0005-0000-0000-000005000000}"/>
    <cellStyle name="Normal 3 3" xfId="2" xr:uid="{00000000-0005-0000-0000-000006000000}"/>
    <cellStyle name="Normal 4" xfId="1" xr:uid="{00000000-0005-0000-0000-000007000000}"/>
    <cellStyle name="Normal_Xl0000062" xfId="9" xr:uid="{00000000-0005-0000-0000-000008000000}"/>
    <cellStyle name="Porcentaje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77933</xdr:colOff>
      <xdr:row>0</xdr:row>
      <xdr:rowOff>43295</xdr:rowOff>
    </xdr:from>
    <xdr:to>
      <xdr:col>2</xdr:col>
      <xdr:colOff>297008</xdr:colOff>
      <xdr:row>2</xdr:row>
      <xdr:rowOff>9467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828E8D-B52A-44D5-8F3C-CA39358AB0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3" y="43295"/>
          <a:ext cx="2227984" cy="72817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showZeros="0" tabSelected="1" zoomScale="110" zoomScaleNormal="110" zoomScaleSheetLayoutView="115" zoomScalePageLayoutView="70" workbookViewId="0">
      <selection activeCell="M28" sqref="M28"/>
    </sheetView>
  </sheetViews>
  <sheetFormatPr baseColWidth="10" defaultColWidth="11.42578125" defaultRowHeight="12.75" x14ac:dyDescent="0.2"/>
  <cols>
    <col min="1" max="1" width="5.42578125" style="1" customWidth="1"/>
    <col min="2" max="2" width="24.7109375" style="1" customWidth="1"/>
    <col min="3" max="3" width="24.28515625" style="1" customWidth="1"/>
    <col min="4" max="4" width="26" style="1" customWidth="1"/>
    <col min="5" max="5" width="13.140625" style="1" customWidth="1"/>
    <col min="6" max="6" width="9.28515625" style="1" customWidth="1"/>
    <col min="7" max="7" width="10" style="1" customWidth="1"/>
    <col min="8" max="8" width="15.140625" style="1" customWidth="1"/>
    <col min="9" max="9" width="15.28515625" style="1" customWidth="1"/>
    <col min="10" max="10" width="18.85546875" style="1" customWidth="1"/>
    <col min="11" max="16384" width="11.42578125" style="1"/>
  </cols>
  <sheetData>
    <row r="1" spans="1:10" ht="43.5" customHeight="1" x14ac:dyDescent="0.2">
      <c r="A1" s="51" t="s">
        <v>49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6.5" customHeight="1" x14ac:dyDescent="0.2">
      <c r="A2" s="53" t="s">
        <v>50</v>
      </c>
      <c r="B2" s="54"/>
      <c r="C2" s="54"/>
      <c r="D2" s="54"/>
      <c r="E2" s="54"/>
      <c r="F2" s="54"/>
      <c r="G2" s="54"/>
      <c r="H2" s="54"/>
      <c r="I2" s="54"/>
      <c r="J2" s="55"/>
    </row>
    <row r="3" spans="1:10" ht="20.25" customHeight="1" x14ac:dyDescent="0.2">
      <c r="A3" s="59" t="s">
        <v>9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ht="20.25" customHeight="1" x14ac:dyDescent="0.2">
      <c r="A4" s="60" t="s">
        <v>27</v>
      </c>
      <c r="B4" s="60"/>
      <c r="C4" s="63" t="s">
        <v>30</v>
      </c>
      <c r="D4" s="63"/>
      <c r="E4" s="63"/>
      <c r="F4" s="63"/>
      <c r="G4" s="63"/>
      <c r="H4" s="63"/>
      <c r="I4" s="63"/>
      <c r="J4" s="63"/>
    </row>
    <row r="5" spans="1:10" ht="30" customHeight="1" x14ac:dyDescent="0.2">
      <c r="A5" s="61" t="s">
        <v>20</v>
      </c>
      <c r="B5" s="62"/>
      <c r="C5" s="63" t="s">
        <v>51</v>
      </c>
      <c r="D5" s="63"/>
      <c r="E5" s="63"/>
      <c r="F5" s="63"/>
      <c r="G5" s="63"/>
      <c r="H5" s="63"/>
      <c r="I5" s="63"/>
      <c r="J5" s="63"/>
    </row>
    <row r="6" spans="1:10" ht="23.25" customHeight="1" x14ac:dyDescent="0.2">
      <c r="A6" s="61" t="s">
        <v>36</v>
      </c>
      <c r="B6" s="62"/>
      <c r="C6" s="56" t="s">
        <v>52</v>
      </c>
      <c r="D6" s="57"/>
      <c r="E6" s="57"/>
      <c r="F6" s="57"/>
      <c r="G6" s="57"/>
      <c r="H6" s="57"/>
      <c r="I6" s="57"/>
      <c r="J6" s="58"/>
    </row>
    <row r="7" spans="1:10" ht="44.25" customHeight="1" x14ac:dyDescent="0.2">
      <c r="A7" s="38" t="s">
        <v>28</v>
      </c>
      <c r="B7" s="39"/>
      <c r="C7" s="50" t="s">
        <v>31</v>
      </c>
      <c r="D7" s="50"/>
      <c r="E7" s="50"/>
      <c r="F7" s="50"/>
      <c r="G7" s="50"/>
      <c r="H7" s="50"/>
      <c r="I7" s="50"/>
      <c r="J7" s="50"/>
    </row>
    <row r="8" spans="1:10" ht="21" customHeight="1" x14ac:dyDescent="0.2">
      <c r="A8" s="38" t="s">
        <v>29</v>
      </c>
      <c r="B8" s="39"/>
      <c r="C8" s="43" t="s">
        <v>32</v>
      </c>
      <c r="D8" s="43"/>
      <c r="E8" s="43"/>
      <c r="F8" s="43"/>
      <c r="G8" s="43"/>
      <c r="H8" s="43"/>
      <c r="I8" s="43"/>
      <c r="J8" s="43"/>
    </row>
    <row r="9" spans="1:10" ht="51" customHeight="1" x14ac:dyDescent="0.2">
      <c r="A9" s="31" t="s">
        <v>35</v>
      </c>
      <c r="B9" s="32" t="s">
        <v>21</v>
      </c>
      <c r="C9" s="32" t="s">
        <v>22</v>
      </c>
      <c r="D9" s="32" t="s">
        <v>1</v>
      </c>
      <c r="E9" s="32" t="s">
        <v>0</v>
      </c>
      <c r="F9" s="32" t="s">
        <v>23</v>
      </c>
      <c r="G9" s="33" t="s">
        <v>46</v>
      </c>
      <c r="H9" s="27" t="s">
        <v>24</v>
      </c>
      <c r="I9" s="27" t="s">
        <v>25</v>
      </c>
      <c r="J9" s="27" t="s">
        <v>26</v>
      </c>
    </row>
    <row r="10" spans="1:10" ht="79.5" customHeight="1" x14ac:dyDescent="0.2">
      <c r="A10" s="35">
        <v>1</v>
      </c>
      <c r="B10" s="37" t="s">
        <v>41</v>
      </c>
      <c r="C10" s="6"/>
      <c r="D10" s="7"/>
      <c r="E10" s="13" t="s">
        <v>3</v>
      </c>
      <c r="F10" s="14">
        <f>SUM(F11+F18+F25)</f>
        <v>56415</v>
      </c>
      <c r="G10" s="14">
        <f>+G11+G18+G25</f>
        <v>1634</v>
      </c>
      <c r="H10" s="14">
        <f t="shared" ref="H10:H20" si="0">SUM(G10)</f>
        <v>1634</v>
      </c>
      <c r="I10" s="15">
        <f t="shared" ref="I10:I21" si="1">+H10/F10</f>
        <v>2.8963928033324472E-2</v>
      </c>
      <c r="J10" s="16"/>
    </row>
    <row r="11" spans="1:10" ht="43.5" customHeight="1" x14ac:dyDescent="0.2">
      <c r="A11" s="2"/>
      <c r="B11" s="6"/>
      <c r="C11" s="3" t="s">
        <v>44</v>
      </c>
      <c r="D11" s="7"/>
      <c r="E11" s="13" t="s">
        <v>3</v>
      </c>
      <c r="F11" s="14">
        <v>39821</v>
      </c>
      <c r="G11" s="14">
        <f>+G12+G13</f>
        <v>1352</v>
      </c>
      <c r="H11" s="14">
        <f t="shared" si="0"/>
        <v>1352</v>
      </c>
      <c r="I11" s="15">
        <f t="shared" si="1"/>
        <v>3.3951934908716508E-2</v>
      </c>
      <c r="J11" s="17"/>
    </row>
    <row r="12" spans="1:10" ht="23.25" customHeight="1" x14ac:dyDescent="0.2">
      <c r="A12" s="2"/>
      <c r="B12" s="6"/>
      <c r="C12" s="11"/>
      <c r="D12" s="34" t="s">
        <v>10</v>
      </c>
      <c r="E12" s="18" t="s">
        <v>3</v>
      </c>
      <c r="F12" s="19">
        <v>23787</v>
      </c>
      <c r="G12" s="20">
        <v>228</v>
      </c>
      <c r="H12" s="21">
        <f t="shared" si="0"/>
        <v>228</v>
      </c>
      <c r="I12" s="22">
        <f t="shared" si="1"/>
        <v>9.5850674738302433E-3</v>
      </c>
      <c r="J12" s="17"/>
    </row>
    <row r="13" spans="1:10" ht="30.75" customHeight="1" x14ac:dyDescent="0.2">
      <c r="A13" s="2"/>
      <c r="B13" s="6"/>
      <c r="C13" s="6"/>
      <c r="D13" s="3" t="s">
        <v>11</v>
      </c>
      <c r="E13" s="18" t="s">
        <v>3</v>
      </c>
      <c r="F13" s="19">
        <v>16034</v>
      </c>
      <c r="G13" s="20">
        <v>1124</v>
      </c>
      <c r="H13" s="21">
        <f t="shared" si="0"/>
        <v>1124</v>
      </c>
      <c r="I13" s="22">
        <f t="shared" si="1"/>
        <v>7.0101035299987527E-2</v>
      </c>
      <c r="J13" s="17"/>
    </row>
    <row r="14" spans="1:10" ht="43.5" customHeight="1" x14ac:dyDescent="0.2">
      <c r="A14" s="2"/>
      <c r="B14" s="6"/>
      <c r="C14" s="3" t="s">
        <v>42</v>
      </c>
      <c r="D14" s="10"/>
      <c r="E14" s="23" t="s">
        <v>8</v>
      </c>
      <c r="F14" s="14">
        <v>16056</v>
      </c>
      <c r="G14" s="14">
        <f>+G15+G16+G17</f>
        <v>944</v>
      </c>
      <c r="H14" s="14">
        <f t="shared" si="0"/>
        <v>944</v>
      </c>
      <c r="I14" s="15">
        <f t="shared" si="1"/>
        <v>5.8794220229197808E-2</v>
      </c>
      <c r="J14" s="19"/>
    </row>
    <row r="15" spans="1:10" ht="21" customHeight="1" x14ac:dyDescent="0.2">
      <c r="A15" s="2"/>
      <c r="B15" s="6"/>
      <c r="C15" s="10"/>
      <c r="D15" s="34" t="s">
        <v>12</v>
      </c>
      <c r="E15" s="24" t="s">
        <v>8</v>
      </c>
      <c r="F15" s="19">
        <v>11000</v>
      </c>
      <c r="G15" s="20">
        <v>426</v>
      </c>
      <c r="H15" s="21">
        <f t="shared" si="0"/>
        <v>426</v>
      </c>
      <c r="I15" s="22">
        <f t="shared" si="1"/>
        <v>3.8727272727272728E-2</v>
      </c>
      <c r="J15" s="17"/>
    </row>
    <row r="16" spans="1:10" ht="28.5" customHeight="1" x14ac:dyDescent="0.2">
      <c r="A16" s="2"/>
      <c r="B16" s="6"/>
      <c r="C16" s="10"/>
      <c r="D16" s="3" t="s">
        <v>13</v>
      </c>
      <c r="E16" s="24" t="s">
        <v>8</v>
      </c>
      <c r="F16" s="19">
        <v>800</v>
      </c>
      <c r="G16" s="20">
        <v>27</v>
      </c>
      <c r="H16" s="21">
        <f t="shared" si="0"/>
        <v>27</v>
      </c>
      <c r="I16" s="22">
        <f t="shared" si="1"/>
        <v>3.3750000000000002E-2</v>
      </c>
      <c r="J16" s="17"/>
    </row>
    <row r="17" spans="1:10" ht="44.25" customHeight="1" x14ac:dyDescent="0.2">
      <c r="A17" s="2"/>
      <c r="B17" s="6"/>
      <c r="C17" s="10"/>
      <c r="D17" s="34" t="s">
        <v>37</v>
      </c>
      <c r="E17" s="24" t="s">
        <v>8</v>
      </c>
      <c r="F17" s="19">
        <v>4256</v>
      </c>
      <c r="G17" s="20">
        <v>491</v>
      </c>
      <c r="H17" s="21">
        <f t="shared" si="0"/>
        <v>491</v>
      </c>
      <c r="I17" s="22">
        <f t="shared" si="1"/>
        <v>0.11536654135338346</v>
      </c>
      <c r="J17" s="17"/>
    </row>
    <row r="18" spans="1:10" ht="48" customHeight="1" x14ac:dyDescent="0.2">
      <c r="A18" s="2"/>
      <c r="B18" s="6"/>
      <c r="C18" s="3" t="s">
        <v>43</v>
      </c>
      <c r="D18" s="10"/>
      <c r="E18" s="13" t="s">
        <v>3</v>
      </c>
      <c r="F18" s="25">
        <v>11988</v>
      </c>
      <c r="G18" s="26">
        <v>240</v>
      </c>
      <c r="H18" s="14">
        <f t="shared" si="0"/>
        <v>240</v>
      </c>
      <c r="I18" s="15">
        <f t="shared" si="1"/>
        <v>2.002002002002002E-2</v>
      </c>
      <c r="J18" s="19"/>
    </row>
    <row r="19" spans="1:10" ht="74.25" customHeight="1" x14ac:dyDescent="0.2">
      <c r="A19" s="2"/>
      <c r="B19" s="12"/>
      <c r="C19" s="10"/>
      <c r="D19" s="8" t="s">
        <v>14</v>
      </c>
      <c r="E19" s="24" t="s">
        <v>7</v>
      </c>
      <c r="F19" s="19">
        <v>15000</v>
      </c>
      <c r="G19" s="20">
        <v>741</v>
      </c>
      <c r="H19" s="21">
        <f t="shared" si="0"/>
        <v>741</v>
      </c>
      <c r="I19" s="22">
        <f t="shared" si="1"/>
        <v>4.9399999999999999E-2</v>
      </c>
      <c r="J19" s="5"/>
    </row>
    <row r="20" spans="1:10" ht="51" customHeight="1" x14ac:dyDescent="0.2">
      <c r="A20" s="2"/>
      <c r="B20" s="12"/>
      <c r="C20" s="10"/>
      <c r="D20" s="8" t="s">
        <v>45</v>
      </c>
      <c r="E20" s="24" t="s">
        <v>5</v>
      </c>
      <c r="F20" s="19">
        <v>600</v>
      </c>
      <c r="G20" s="20">
        <v>10</v>
      </c>
      <c r="H20" s="21">
        <f t="shared" si="0"/>
        <v>10</v>
      </c>
      <c r="I20" s="22">
        <f t="shared" si="1"/>
        <v>1.6666666666666666E-2</v>
      </c>
      <c r="J20" s="5"/>
    </row>
    <row r="21" spans="1:10" ht="35.25" customHeight="1" x14ac:dyDescent="0.2">
      <c r="A21" s="2"/>
      <c r="B21" s="12"/>
      <c r="C21" s="10"/>
      <c r="D21" s="8" t="s">
        <v>39</v>
      </c>
      <c r="E21" s="24" t="s">
        <v>5</v>
      </c>
      <c r="F21" s="19">
        <v>129</v>
      </c>
      <c r="G21" s="28" t="s">
        <v>53</v>
      </c>
      <c r="H21" s="21" t="str">
        <f>+G21</f>
        <v>1</v>
      </c>
      <c r="I21" s="22">
        <f t="shared" si="1"/>
        <v>7.7519379844961239E-3</v>
      </c>
      <c r="J21" s="5"/>
    </row>
    <row r="22" spans="1:10" ht="63" customHeight="1" x14ac:dyDescent="0.2">
      <c r="A22" s="2"/>
      <c r="B22" s="12"/>
      <c r="C22" s="10"/>
      <c r="D22" s="8" t="s">
        <v>40</v>
      </c>
      <c r="E22" s="18" t="s">
        <v>5</v>
      </c>
      <c r="F22" s="19">
        <v>1500</v>
      </c>
      <c r="G22" s="20">
        <v>127</v>
      </c>
      <c r="H22" s="21">
        <f>SUM(G22)</f>
        <v>127</v>
      </c>
      <c r="I22" s="22">
        <f>+H22/F22</f>
        <v>8.4666666666666668E-2</v>
      </c>
      <c r="J22" s="5"/>
    </row>
    <row r="23" spans="1:10" ht="32.25" customHeight="1" x14ac:dyDescent="0.2">
      <c r="A23" s="2"/>
      <c r="B23" s="6"/>
      <c r="C23" s="10"/>
      <c r="D23" s="8" t="s">
        <v>15</v>
      </c>
      <c r="E23" s="24" t="s">
        <v>2</v>
      </c>
      <c r="F23" s="19">
        <v>300</v>
      </c>
      <c r="G23" s="28" t="s">
        <v>47</v>
      </c>
      <c r="H23" s="28" t="s">
        <v>47</v>
      </c>
      <c r="I23" s="29" t="s">
        <v>48</v>
      </c>
      <c r="J23" s="17"/>
    </row>
    <row r="24" spans="1:10" ht="32.25" customHeight="1" x14ac:dyDescent="0.2">
      <c r="A24" s="2"/>
      <c r="B24" s="11"/>
      <c r="C24" s="10"/>
      <c r="D24" s="8" t="s">
        <v>16</v>
      </c>
      <c r="E24" s="24" t="s">
        <v>4</v>
      </c>
      <c r="F24" s="19">
        <v>96347</v>
      </c>
      <c r="G24" s="20">
        <v>2794</v>
      </c>
      <c r="H24" s="21">
        <f>SUM(G24)</f>
        <v>2794</v>
      </c>
      <c r="I24" s="22">
        <f>+H24/F24</f>
        <v>2.8999346113527148E-2</v>
      </c>
      <c r="J24" s="17"/>
    </row>
    <row r="25" spans="1:10" ht="75" customHeight="1" x14ac:dyDescent="0.2">
      <c r="A25" s="2"/>
      <c r="B25" s="6"/>
      <c r="C25" s="34" t="s">
        <v>38</v>
      </c>
      <c r="D25" s="3"/>
      <c r="E25" s="23" t="s">
        <v>3</v>
      </c>
      <c r="F25" s="25">
        <v>4606</v>
      </c>
      <c r="G25" s="30" t="s">
        <v>54</v>
      </c>
      <c r="H25" s="14" t="str">
        <f>+G25</f>
        <v>42</v>
      </c>
      <c r="I25" s="15">
        <f>+H25/F25</f>
        <v>9.11854103343465E-3</v>
      </c>
      <c r="J25" s="17"/>
    </row>
    <row r="26" spans="1:10" ht="45" customHeight="1" x14ac:dyDescent="0.2">
      <c r="A26" s="40" t="s">
        <v>28</v>
      </c>
      <c r="B26" s="41"/>
      <c r="C26" s="44" t="s">
        <v>33</v>
      </c>
      <c r="D26" s="45"/>
      <c r="E26" s="45"/>
      <c r="F26" s="45"/>
      <c r="G26" s="45"/>
      <c r="H26" s="45"/>
      <c r="I26" s="45"/>
      <c r="J26" s="46"/>
    </row>
    <row r="27" spans="1:10" ht="16.5" customHeight="1" x14ac:dyDescent="0.2">
      <c r="A27" s="42" t="s">
        <v>29</v>
      </c>
      <c r="B27" s="42"/>
      <c r="C27" s="47" t="s">
        <v>34</v>
      </c>
      <c r="D27" s="48"/>
      <c r="E27" s="48"/>
      <c r="F27" s="48"/>
      <c r="G27" s="48"/>
      <c r="H27" s="48"/>
      <c r="I27" s="48"/>
      <c r="J27" s="49"/>
    </row>
    <row r="28" spans="1:10" ht="54.75" customHeight="1" x14ac:dyDescent="0.2">
      <c r="A28" s="35">
        <v>2</v>
      </c>
      <c r="B28" s="36" t="s">
        <v>17</v>
      </c>
      <c r="C28" s="2"/>
      <c r="D28" s="2"/>
      <c r="E28" s="13" t="s">
        <v>6</v>
      </c>
      <c r="F28" s="25">
        <f t="shared" ref="F28" si="2">+F29+F30</f>
        <v>70560</v>
      </c>
      <c r="G28" s="25">
        <f>+G29+G30</f>
        <v>4407</v>
      </c>
      <c r="H28" s="14">
        <f>+G28</f>
        <v>4407</v>
      </c>
      <c r="I28" s="15">
        <f>+H28/F28</f>
        <v>6.2457482993197276E-2</v>
      </c>
      <c r="J28" s="9"/>
    </row>
    <row r="29" spans="1:10" ht="54.75" customHeight="1" x14ac:dyDescent="0.2">
      <c r="A29" s="2"/>
      <c r="B29" s="11"/>
      <c r="C29" s="34" t="s">
        <v>18</v>
      </c>
      <c r="D29" s="2"/>
      <c r="E29" s="13" t="s">
        <v>6</v>
      </c>
      <c r="F29" s="25">
        <v>69290</v>
      </c>
      <c r="G29" s="26">
        <v>4357</v>
      </c>
      <c r="H29" s="14">
        <f>+G29</f>
        <v>4357</v>
      </c>
      <c r="I29" s="15">
        <f>+H29/F29</f>
        <v>6.2880646557944869E-2</v>
      </c>
      <c r="J29" s="4"/>
    </row>
    <row r="30" spans="1:10" ht="69.75" customHeight="1" x14ac:dyDescent="0.2">
      <c r="A30" s="2"/>
      <c r="B30" s="6"/>
      <c r="C30" s="34" t="s">
        <v>19</v>
      </c>
      <c r="D30" s="2"/>
      <c r="E30" s="13" t="s">
        <v>6</v>
      </c>
      <c r="F30" s="25">
        <v>1270</v>
      </c>
      <c r="G30" s="26">
        <v>50</v>
      </c>
      <c r="H30" s="14">
        <f>+G30</f>
        <v>50</v>
      </c>
      <c r="I30" s="15">
        <f>+H30/F30</f>
        <v>3.937007874015748E-2</v>
      </c>
      <c r="J30" s="4"/>
    </row>
  </sheetData>
  <mergeCells count="17">
    <mergeCell ref="A1:J1"/>
    <mergeCell ref="A2:J2"/>
    <mergeCell ref="C6:J6"/>
    <mergeCell ref="A3:J3"/>
    <mergeCell ref="A4:B4"/>
    <mergeCell ref="A5:B5"/>
    <mergeCell ref="A6:B6"/>
    <mergeCell ref="C4:J4"/>
    <mergeCell ref="C5:J5"/>
    <mergeCell ref="A7:B7"/>
    <mergeCell ref="A8:B8"/>
    <mergeCell ref="A26:B26"/>
    <mergeCell ref="A27:B27"/>
    <mergeCell ref="C8:J8"/>
    <mergeCell ref="C26:J26"/>
    <mergeCell ref="C27:J27"/>
    <mergeCell ref="C7:J7"/>
  </mergeCells>
  <printOptions horizontalCentered="1"/>
  <pageMargins left="0.62992125984251968" right="0.43307086614173229" top="0.74803149606299213" bottom="0.74803149606299213" header="0.31496062992125984" footer="0.31496062992125984"/>
  <pageSetup paperSize="345" scale="8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Claudia Zeta Lam</cp:lastModifiedBy>
  <cp:lastPrinted>2024-01-30T21:22:52Z</cp:lastPrinted>
  <dcterms:created xsi:type="dcterms:W3CDTF">2019-01-08T14:24:40Z</dcterms:created>
  <dcterms:modified xsi:type="dcterms:W3CDTF">2024-02-07T21:51:29Z</dcterms:modified>
</cp:coreProperties>
</file>