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4\ACCESO A LA INFORMACIÓN PUBLICA\MAYO\"/>
    </mc:Choice>
  </mc:AlternateContent>
  <xr:revisionPtr revIDLastSave="0" documentId="8_{074534F5-1259-4DD1-9C46-2AA0664E13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" sheetId="1" r:id="rId1"/>
  </sheets>
  <definedNames>
    <definedName name="_xlnm.Print_Titles" localSheetId="0">MAYO!$9:$9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L29" i="1"/>
  <c r="L28" i="1"/>
  <c r="L25" i="1"/>
  <c r="L24" i="1"/>
  <c r="L23" i="1"/>
  <c r="M23" i="1" s="1"/>
  <c r="L22" i="1"/>
  <c r="L21" i="1"/>
  <c r="M21" i="1" s="1"/>
  <c r="L20" i="1"/>
  <c r="L19" i="1"/>
  <c r="L18" i="1"/>
  <c r="L17" i="1"/>
  <c r="L16" i="1"/>
  <c r="L15" i="1"/>
  <c r="L14" i="1"/>
  <c r="L13" i="1"/>
  <c r="L12" i="1"/>
  <c r="K28" i="1"/>
  <c r="K14" i="1"/>
  <c r="M25" i="1"/>
  <c r="K11" i="1"/>
  <c r="L11" i="1" s="1"/>
  <c r="J28" i="1"/>
  <c r="J14" i="1"/>
  <c r="J11" i="1"/>
  <c r="J10" i="1" s="1"/>
  <c r="I28" i="1"/>
  <c r="I14" i="1"/>
  <c r="I11" i="1"/>
  <c r="I10" i="1"/>
  <c r="F14" i="1"/>
  <c r="F11" i="1"/>
  <c r="H28" i="1"/>
  <c r="H14" i="1"/>
  <c r="H11" i="1"/>
  <c r="H10" i="1" s="1"/>
  <c r="G28" i="1"/>
  <c r="G14" i="1"/>
  <c r="G11" i="1"/>
  <c r="K10" i="1" l="1"/>
  <c r="L10" i="1" s="1"/>
  <c r="G10" i="1"/>
  <c r="M30" i="1"/>
  <c r="M29" i="1"/>
  <c r="M24" i="1"/>
  <c r="M22" i="1"/>
  <c r="M20" i="1"/>
  <c r="M19" i="1"/>
  <c r="M18" i="1"/>
  <c r="M17" i="1"/>
  <c r="M16" i="1"/>
  <c r="M15" i="1"/>
  <c r="M13" i="1"/>
  <c r="M12" i="1"/>
  <c r="M14" i="1" l="1"/>
  <c r="M11" i="1" l="1"/>
  <c r="F28" i="1"/>
  <c r="M28" i="1" s="1"/>
  <c r="F10" i="1" l="1"/>
  <c r="M10" i="1" s="1"/>
</calcChain>
</file>

<file path=xl/sharedStrings.xml><?xml version="1.0" encoding="utf-8"?>
<sst xmlns="http://schemas.openxmlformats.org/spreadsheetml/2006/main" count="81" uniqueCount="66">
  <si>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</si>
  <si>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</si>
  <si>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</si>
  <si>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</si>
  <si>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</si>
  <si>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</si>
  <si>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</si>
  <si>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</si>
  <si>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</si>
  <si>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</si>
  <si>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</si>
  <si>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</si>
  <si>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</si>
  <si>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</si>
  <si>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</si>
  <si>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</si>
  <si>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</si>
  <si>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</si>
  <si>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</si>
  <si>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</si>
  <si>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</si>
  <si>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</si>
  <si>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</si>
  <si>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</si>
  <si>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</si>
  <si>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</si>
  <si>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</si>
  <si>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</si>
  <si>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</si>
  <si>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</si>
  <si>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</si>
  <si>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</si>
  <si>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</si>
  <si>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</si>
  <si>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</si>
  <si>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</si>
  <si>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</si>
  <si>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</si>
  <si>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</si>
  <si>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</si>
  <si>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</si>
  <si>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</si>
  <si>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</si>
  <si>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</si>
  <si>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</si>
  <si>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</si>
  <si>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</si>
  <si>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 xml:space="preserve">        MINISTERIO DE ECONOMÍA 
MATRIZ DE PLANIFICACIÓN,  POA 2024</t>
  </si>
  <si>
    <t>MATRIZ DE PLANIFICACIÓN, POA 2024</t>
  </si>
  <si>
    <t>Para el 2025, se ha incrementado en 42.0 puntos porcentuales el número de consumidores y usuarios atendidos sobre sus derechos y obligaciones (Línea base de 40,377 en 2019 a 57,432 en 2025)</t>
  </si>
  <si>
    <t>Tasa de atención de los derechos y obligaciones del consumidor.</t>
  </si>
  <si>
    <t>1</t>
  </si>
  <si>
    <t>42</t>
  </si>
  <si>
    <t>FEBRERO</t>
  </si>
  <si>
    <t>25</t>
  </si>
  <si>
    <t>66</t>
  </si>
  <si>
    <t>MARZO</t>
  </si>
  <si>
    <t>META VIGENTE</t>
  </si>
  <si>
    <t>6</t>
  </si>
  <si>
    <t>26</t>
  </si>
  <si>
    <t>ABRIL</t>
  </si>
  <si>
    <t>2</t>
  </si>
  <si>
    <t>28</t>
  </si>
  <si>
    <t>MAYO</t>
  </si>
  <si>
    <t>7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</si>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</sst>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9"/>
      <color theme="1"/>
      <name val="Candara"/>
      <family val="2"/>
    </font>
    <font>
      <b/>
      <i/>
      <sz val="9"/>
      <name val="Candara"/>
      <family val="2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b/>
      <i/>
      <sz val="8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7" fillId="0" borderId="0">
      <alignment vertical="top"/>
    </xf>
    <xf numFmtId="43" fontId="1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0" fontId="19" fillId="0" borderId="0"/>
  </cellStyleXfs>
  <cellXfs count="67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3" fillId="5" borderId="1" xfId="1" applyFont="1" applyFill="1" applyBorder="1" applyAlignment="1">
      <alignment horizontal="center" vertical="top" wrapText="1"/>
    </xf>
    <xf numFmtId="0" fontId="20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 wrapText="1"/>
    </xf>
    <xf numFmtId="3" fontId="3" fillId="0" borderId="0" xfId="1" applyNumberFormat="1"/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4" fillId="7" borderId="2" xfId="1" applyFont="1" applyFill="1" applyBorder="1" applyAlignment="1">
      <alignment horizontal="center" vertical="center" wrapText="1"/>
    </xf>
    <xf numFmtId="0" fontId="24" fillId="7" borderId="4" xfId="1" applyFont="1" applyFill="1" applyBorder="1" applyAlignment="1">
      <alignment horizontal="center" vertical="center" wrapText="1"/>
    </xf>
    <xf numFmtId="0" fontId="24" fillId="7" borderId="3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justify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77933</xdr:colOff>
      <xdr:row>0</xdr:row>
      <xdr:rowOff>43295</xdr:rowOff>
    </xdr:from>
    <xdr:to>
      <xdr:col>2</xdr:col>
      <xdr:colOff>297008</xdr:colOff>
      <xdr:row>2</xdr:row>
      <xdr:rowOff>9467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828E8D-B52A-44D5-8F3C-CA39358AB0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3" y="43295"/>
          <a:ext cx="2227984" cy="7281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showZeros="0" tabSelected="1" zoomScale="110" zoomScaleNormal="110" zoomScaleSheetLayoutView="115" zoomScalePageLayoutView="70" workbookViewId="0">
      <selection activeCell="Q9" sqref="P8:Q9"/>
    </sheetView>
  </sheetViews>
  <sheetFormatPr baseColWidth="10" defaultColWidth="11.42578125" defaultRowHeight="12.75" x14ac:dyDescent="0.2"/>
  <cols>
    <col min="1" max="1" width="5.42578125" style="1" customWidth="1"/>
    <col min="2" max="2" width="24.7109375" style="1" customWidth="1"/>
    <col min="3" max="3" width="22.7109375" style="1" customWidth="1"/>
    <col min="4" max="4" width="24" style="1" customWidth="1"/>
    <col min="5" max="5" width="13.140625" style="1" customWidth="1"/>
    <col min="6" max="7" width="9.28515625" style="1" customWidth="1"/>
    <col min="8" max="11" width="9.42578125" style="1" customWidth="1"/>
    <col min="12" max="13" width="13.140625" style="1" customWidth="1"/>
    <col min="14" max="14" width="15.85546875" style="1" customWidth="1"/>
    <col min="15" max="16384" width="11.42578125" style="1"/>
  </cols>
  <sheetData>
    <row r="1" spans="1:15" ht="43.5" customHeight="1" x14ac:dyDescent="0.2">
      <c r="A1" s="41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ht="16.5" customHeight="1" x14ac:dyDescent="0.2">
      <c r="A2" s="43" t="s">
        <v>48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5" ht="20.25" customHeight="1" x14ac:dyDescent="0.2">
      <c r="A3" s="49" t="s">
        <v>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5" ht="20.25" customHeight="1" x14ac:dyDescent="0.2">
      <c r="A4" s="50" t="s">
        <v>26</v>
      </c>
      <c r="B4" s="50"/>
      <c r="C4" s="53" t="s">
        <v>29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5" ht="30" customHeight="1" x14ac:dyDescent="0.2">
      <c r="A5" s="51" t="s">
        <v>20</v>
      </c>
      <c r="B5" s="52"/>
      <c r="C5" s="53" t="s">
        <v>49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5" ht="23.25" customHeight="1" x14ac:dyDescent="0.2">
      <c r="A6" s="51" t="s">
        <v>35</v>
      </c>
      <c r="B6" s="52"/>
      <c r="C6" s="46" t="s">
        <v>50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1:15" ht="44.25" customHeight="1" x14ac:dyDescent="0.2">
      <c r="A7" s="54" t="s">
        <v>27</v>
      </c>
      <c r="B7" s="55"/>
      <c r="C7" s="66" t="s">
        <v>30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5" ht="21" customHeight="1" x14ac:dyDescent="0.2">
      <c r="A8" s="54" t="s">
        <v>28</v>
      </c>
      <c r="B8" s="55"/>
      <c r="C8" s="59" t="s">
        <v>31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</row>
    <row r="9" spans="1:15" ht="51" customHeight="1" x14ac:dyDescent="0.2">
      <c r="A9" s="30" t="s">
        <v>34</v>
      </c>
      <c r="B9" s="31" t="s">
        <v>21</v>
      </c>
      <c r="C9" s="31" t="s">
        <v>22</v>
      </c>
      <c r="D9" s="31" t="s">
        <v>1</v>
      </c>
      <c r="E9" s="31" t="s">
        <v>0</v>
      </c>
      <c r="F9" s="31" t="s">
        <v>57</v>
      </c>
      <c r="G9" s="32" t="s">
        <v>45</v>
      </c>
      <c r="H9" s="32" t="s">
        <v>53</v>
      </c>
      <c r="I9" s="32" t="s">
        <v>56</v>
      </c>
      <c r="J9" s="32" t="s">
        <v>60</v>
      </c>
      <c r="K9" s="32" t="s">
        <v>63</v>
      </c>
      <c r="L9" s="39" t="s">
        <v>23</v>
      </c>
      <c r="M9" s="39" t="s">
        <v>24</v>
      </c>
      <c r="N9" s="27" t="s">
        <v>25</v>
      </c>
    </row>
    <row r="10" spans="1:15" ht="73.5" customHeight="1" x14ac:dyDescent="0.2">
      <c r="A10" s="34">
        <v>1</v>
      </c>
      <c r="B10" s="36" t="s">
        <v>40</v>
      </c>
      <c r="C10" s="6"/>
      <c r="D10" s="7"/>
      <c r="E10" s="13" t="s">
        <v>3</v>
      </c>
      <c r="F10" s="14">
        <f>SUM(F11+F18+F25)</f>
        <v>59978</v>
      </c>
      <c r="G10" s="14">
        <f>+G11+G18+G25</f>
        <v>1634</v>
      </c>
      <c r="H10" s="14">
        <f>+H11+H18+H25</f>
        <v>3941</v>
      </c>
      <c r="I10" s="14">
        <f>+I11+I18+I25</f>
        <v>6648</v>
      </c>
      <c r="J10" s="14">
        <f>+J11+J18+J25</f>
        <v>4814</v>
      </c>
      <c r="K10" s="14">
        <f>+K11+K18+K25</f>
        <v>9804</v>
      </c>
      <c r="L10" s="14">
        <f t="shared" ref="L10:L25" si="0">+G10+H10+I10+J10+K10</f>
        <v>26841</v>
      </c>
      <c r="M10" s="15">
        <f t="shared" ref="M10:M21" si="1">+L10/F10</f>
        <v>0.44751408849911634</v>
      </c>
      <c r="N10" s="16"/>
      <c r="O10" s="40"/>
    </row>
    <row r="11" spans="1:15" ht="42" customHeight="1" x14ac:dyDescent="0.2">
      <c r="A11" s="2"/>
      <c r="B11" s="6"/>
      <c r="C11" s="3" t="s">
        <v>43</v>
      </c>
      <c r="D11" s="7"/>
      <c r="E11" s="13" t="s">
        <v>3</v>
      </c>
      <c r="F11" s="14">
        <f t="shared" ref="F11:K11" si="2">+F12+F13</f>
        <v>43081</v>
      </c>
      <c r="G11" s="14">
        <f t="shared" si="2"/>
        <v>1352</v>
      </c>
      <c r="H11" s="14">
        <f t="shared" si="2"/>
        <v>3475</v>
      </c>
      <c r="I11" s="14">
        <f t="shared" si="2"/>
        <v>4931</v>
      </c>
      <c r="J11" s="14">
        <f t="shared" si="2"/>
        <v>4411</v>
      </c>
      <c r="K11" s="14">
        <f t="shared" si="2"/>
        <v>7476</v>
      </c>
      <c r="L11" s="14">
        <f t="shared" si="0"/>
        <v>21645</v>
      </c>
      <c r="M11" s="15">
        <f t="shared" si="1"/>
        <v>0.50242566328543903</v>
      </c>
      <c r="N11" s="17"/>
      <c r="O11" s="40"/>
    </row>
    <row r="12" spans="1:15" ht="23.25" customHeight="1" x14ac:dyDescent="0.2">
      <c r="A12" s="2"/>
      <c r="B12" s="6"/>
      <c r="C12" s="11"/>
      <c r="D12" s="33" t="s">
        <v>10</v>
      </c>
      <c r="E12" s="18" t="s">
        <v>3</v>
      </c>
      <c r="F12" s="19">
        <v>23787</v>
      </c>
      <c r="G12" s="20">
        <v>228</v>
      </c>
      <c r="H12" s="20">
        <v>1192</v>
      </c>
      <c r="I12" s="20">
        <v>2939</v>
      </c>
      <c r="J12" s="20">
        <v>2649</v>
      </c>
      <c r="K12" s="20">
        <v>5435</v>
      </c>
      <c r="L12" s="21">
        <f t="shared" si="0"/>
        <v>12443</v>
      </c>
      <c r="M12" s="22">
        <f t="shared" si="1"/>
        <v>0.52310085340732337</v>
      </c>
      <c r="N12" s="17"/>
      <c r="O12" s="40"/>
    </row>
    <row r="13" spans="1:15" ht="27.75" customHeight="1" x14ac:dyDescent="0.2">
      <c r="A13" s="2"/>
      <c r="B13" s="6"/>
      <c r="C13" s="6"/>
      <c r="D13" s="3" t="s">
        <v>11</v>
      </c>
      <c r="E13" s="18" t="s">
        <v>3</v>
      </c>
      <c r="F13" s="19">
        <v>19294</v>
      </c>
      <c r="G13" s="20">
        <v>1124</v>
      </c>
      <c r="H13" s="20">
        <v>2283</v>
      </c>
      <c r="I13" s="20">
        <v>1992</v>
      </c>
      <c r="J13" s="20">
        <v>1762</v>
      </c>
      <c r="K13" s="20">
        <v>2041</v>
      </c>
      <c r="L13" s="21">
        <f t="shared" si="0"/>
        <v>9202</v>
      </c>
      <c r="M13" s="22">
        <f t="shared" si="1"/>
        <v>0.47693583497460351</v>
      </c>
      <c r="N13" s="17"/>
      <c r="O13" s="40"/>
    </row>
    <row r="14" spans="1:15" ht="47.25" customHeight="1" x14ac:dyDescent="0.2">
      <c r="A14" s="2"/>
      <c r="B14" s="6"/>
      <c r="C14" s="33" t="s">
        <v>41</v>
      </c>
      <c r="D14" s="10"/>
      <c r="E14" s="23" t="s">
        <v>8</v>
      </c>
      <c r="F14" s="14">
        <f t="shared" ref="F14:K14" si="3">+F15+F16+F17</f>
        <v>12856</v>
      </c>
      <c r="G14" s="14">
        <f t="shared" si="3"/>
        <v>944</v>
      </c>
      <c r="H14" s="14">
        <f t="shared" si="3"/>
        <v>1282</v>
      </c>
      <c r="I14" s="14">
        <f t="shared" si="3"/>
        <v>1161</v>
      </c>
      <c r="J14" s="14">
        <f t="shared" si="3"/>
        <v>1233</v>
      </c>
      <c r="K14" s="14">
        <f t="shared" si="3"/>
        <v>1628</v>
      </c>
      <c r="L14" s="14">
        <f t="shared" si="0"/>
        <v>6248</v>
      </c>
      <c r="M14" s="15">
        <f t="shared" si="1"/>
        <v>0.48599875544492843</v>
      </c>
      <c r="N14" s="19"/>
      <c r="O14" s="40"/>
    </row>
    <row r="15" spans="1:15" ht="24.75" customHeight="1" x14ac:dyDescent="0.2">
      <c r="A15" s="2"/>
      <c r="B15" s="6"/>
      <c r="C15" s="10"/>
      <c r="D15" s="33" t="s">
        <v>12</v>
      </c>
      <c r="E15" s="24" t="s">
        <v>8</v>
      </c>
      <c r="F15" s="19">
        <v>10109</v>
      </c>
      <c r="G15" s="20">
        <v>426</v>
      </c>
      <c r="H15" s="20">
        <v>1091</v>
      </c>
      <c r="I15" s="20">
        <v>1042</v>
      </c>
      <c r="J15" s="20">
        <v>1002</v>
      </c>
      <c r="K15" s="20">
        <v>966</v>
      </c>
      <c r="L15" s="21">
        <f t="shared" si="0"/>
        <v>4527</v>
      </c>
      <c r="M15" s="22">
        <f t="shared" si="1"/>
        <v>0.44781877534869918</v>
      </c>
      <c r="N15" s="17"/>
    </row>
    <row r="16" spans="1:15" ht="25.5" customHeight="1" x14ac:dyDescent="0.2">
      <c r="A16" s="2"/>
      <c r="B16" s="6"/>
      <c r="C16" s="10"/>
      <c r="D16" s="3" t="s">
        <v>13</v>
      </c>
      <c r="E16" s="24" t="s">
        <v>8</v>
      </c>
      <c r="F16" s="19">
        <v>400</v>
      </c>
      <c r="G16" s="20">
        <v>27</v>
      </c>
      <c r="H16" s="20">
        <v>40</v>
      </c>
      <c r="I16" s="20">
        <v>20</v>
      </c>
      <c r="J16" s="20">
        <v>38</v>
      </c>
      <c r="K16" s="20">
        <v>57</v>
      </c>
      <c r="L16" s="21">
        <f t="shared" si="0"/>
        <v>182</v>
      </c>
      <c r="M16" s="22">
        <f t="shared" si="1"/>
        <v>0.45500000000000002</v>
      </c>
      <c r="N16" s="17"/>
    </row>
    <row r="17" spans="1:16" ht="44.25" customHeight="1" x14ac:dyDescent="0.2">
      <c r="A17" s="2"/>
      <c r="B17" s="6"/>
      <c r="C17" s="10"/>
      <c r="D17" s="33" t="s">
        <v>36</v>
      </c>
      <c r="E17" s="24" t="s">
        <v>8</v>
      </c>
      <c r="F17" s="19">
        <v>2347</v>
      </c>
      <c r="G17" s="20">
        <v>491</v>
      </c>
      <c r="H17" s="20">
        <v>151</v>
      </c>
      <c r="I17" s="37">
        <v>99</v>
      </c>
      <c r="J17" s="37">
        <v>193</v>
      </c>
      <c r="K17" s="37">
        <v>605</v>
      </c>
      <c r="L17" s="21">
        <f t="shared" si="0"/>
        <v>1539</v>
      </c>
      <c r="M17" s="22">
        <f t="shared" si="1"/>
        <v>0.65573072006817212</v>
      </c>
      <c r="N17" s="17"/>
    </row>
    <row r="18" spans="1:16" ht="52.5" customHeight="1" x14ac:dyDescent="0.2">
      <c r="A18" s="2"/>
      <c r="B18" s="6"/>
      <c r="C18" s="3" t="s">
        <v>42</v>
      </c>
      <c r="D18" s="10"/>
      <c r="E18" s="13" t="s">
        <v>3</v>
      </c>
      <c r="F18" s="25">
        <v>11985</v>
      </c>
      <c r="G18" s="26">
        <v>240</v>
      </c>
      <c r="H18" s="26">
        <v>441</v>
      </c>
      <c r="I18" s="26">
        <v>540</v>
      </c>
      <c r="J18" s="26">
        <v>335</v>
      </c>
      <c r="K18" s="26">
        <v>382</v>
      </c>
      <c r="L18" s="14">
        <f t="shared" si="0"/>
        <v>1938</v>
      </c>
      <c r="M18" s="15">
        <f t="shared" si="1"/>
        <v>0.16170212765957448</v>
      </c>
      <c r="N18" s="19"/>
      <c r="O18" s="40"/>
      <c r="P18" s="40"/>
    </row>
    <row r="19" spans="1:16" ht="81.75" customHeight="1" x14ac:dyDescent="0.2">
      <c r="A19" s="2"/>
      <c r="B19" s="12"/>
      <c r="C19" s="10"/>
      <c r="D19" s="8" t="s">
        <v>14</v>
      </c>
      <c r="E19" s="24" t="s">
        <v>7</v>
      </c>
      <c r="F19" s="19">
        <v>12046</v>
      </c>
      <c r="G19" s="20">
        <v>741</v>
      </c>
      <c r="H19" s="20">
        <v>1202</v>
      </c>
      <c r="I19" s="20">
        <v>893</v>
      </c>
      <c r="J19" s="20">
        <v>1261</v>
      </c>
      <c r="K19" s="20">
        <v>1061</v>
      </c>
      <c r="L19" s="21">
        <f t="shared" si="0"/>
        <v>5158</v>
      </c>
      <c r="M19" s="22">
        <f t="shared" si="1"/>
        <v>0.42819193093142954</v>
      </c>
      <c r="N19" s="5"/>
    </row>
    <row r="20" spans="1:16" ht="53.25" customHeight="1" x14ac:dyDescent="0.2">
      <c r="A20" s="2"/>
      <c r="B20" s="12"/>
      <c r="C20" s="10"/>
      <c r="D20" s="8" t="s">
        <v>44</v>
      </c>
      <c r="E20" s="24" t="s">
        <v>5</v>
      </c>
      <c r="F20" s="19">
        <v>600</v>
      </c>
      <c r="G20" s="20">
        <v>10</v>
      </c>
      <c r="H20" s="20">
        <v>37</v>
      </c>
      <c r="I20" s="20">
        <v>53</v>
      </c>
      <c r="J20" s="20">
        <v>57</v>
      </c>
      <c r="K20" s="20">
        <v>138</v>
      </c>
      <c r="L20" s="21">
        <f t="shared" si="0"/>
        <v>295</v>
      </c>
      <c r="M20" s="22">
        <f t="shared" si="1"/>
        <v>0.49166666666666664</v>
      </c>
      <c r="N20" s="5"/>
    </row>
    <row r="21" spans="1:16" ht="31.5" customHeight="1" x14ac:dyDescent="0.2">
      <c r="A21" s="2"/>
      <c r="B21" s="12"/>
      <c r="C21" s="10"/>
      <c r="D21" s="8" t="s">
        <v>38</v>
      </c>
      <c r="E21" s="24" t="s">
        <v>5</v>
      </c>
      <c r="F21" s="19">
        <v>65</v>
      </c>
      <c r="G21" s="28" t="s">
        <v>51</v>
      </c>
      <c r="H21" s="28" t="s">
        <v>51</v>
      </c>
      <c r="I21" s="28" t="s">
        <v>58</v>
      </c>
      <c r="J21" s="28" t="s">
        <v>61</v>
      </c>
      <c r="K21" s="28" t="s">
        <v>64</v>
      </c>
      <c r="L21" s="21">
        <f t="shared" si="0"/>
        <v>17</v>
      </c>
      <c r="M21" s="22">
        <f t="shared" si="1"/>
        <v>0.26153846153846155</v>
      </c>
      <c r="N21" s="5"/>
    </row>
    <row r="22" spans="1:16" ht="57" customHeight="1" x14ac:dyDescent="0.2">
      <c r="A22" s="2"/>
      <c r="B22" s="12"/>
      <c r="C22" s="10"/>
      <c r="D22" s="8" t="s">
        <v>39</v>
      </c>
      <c r="E22" s="18" t="s">
        <v>5</v>
      </c>
      <c r="F22" s="19">
        <v>1500</v>
      </c>
      <c r="G22" s="20">
        <v>127</v>
      </c>
      <c r="H22" s="37">
        <v>152</v>
      </c>
      <c r="I22" s="37">
        <v>146</v>
      </c>
      <c r="J22" s="37">
        <v>168</v>
      </c>
      <c r="K22" s="37">
        <v>137</v>
      </c>
      <c r="L22" s="21">
        <f t="shared" si="0"/>
        <v>730</v>
      </c>
      <c r="M22" s="22">
        <f>+L22/F22</f>
        <v>0.48666666666666669</v>
      </c>
      <c r="N22" s="5"/>
    </row>
    <row r="23" spans="1:16" ht="30" customHeight="1" x14ac:dyDescent="0.2">
      <c r="A23" s="2"/>
      <c r="B23" s="6"/>
      <c r="C23" s="10"/>
      <c r="D23" s="8" t="s">
        <v>15</v>
      </c>
      <c r="E23" s="24" t="s">
        <v>2</v>
      </c>
      <c r="F23" s="19">
        <v>1687</v>
      </c>
      <c r="G23" s="28" t="s">
        <v>46</v>
      </c>
      <c r="H23" s="28" t="s">
        <v>55</v>
      </c>
      <c r="I23" s="28" t="s">
        <v>59</v>
      </c>
      <c r="J23" s="28" t="s">
        <v>62</v>
      </c>
      <c r="K23" s="28" t="s">
        <v>65</v>
      </c>
      <c r="L23" s="21">
        <f t="shared" si="0"/>
        <v>142</v>
      </c>
      <c r="M23" s="22">
        <f>+L23/F23</f>
        <v>8.4173088322465922E-2</v>
      </c>
      <c r="N23" s="17"/>
    </row>
    <row r="24" spans="1:16" ht="33.75" customHeight="1" x14ac:dyDescent="0.2">
      <c r="A24" s="2"/>
      <c r="B24" s="11"/>
      <c r="C24" s="10"/>
      <c r="D24" s="8" t="s">
        <v>16</v>
      </c>
      <c r="E24" s="24" t="s">
        <v>4</v>
      </c>
      <c r="F24" s="19">
        <v>96347</v>
      </c>
      <c r="G24" s="20">
        <v>2794</v>
      </c>
      <c r="H24" s="20">
        <v>3350</v>
      </c>
      <c r="I24" s="20">
        <v>12740</v>
      </c>
      <c r="J24" s="20">
        <v>9898</v>
      </c>
      <c r="K24" s="20">
        <v>13817</v>
      </c>
      <c r="L24" s="21">
        <f t="shared" si="0"/>
        <v>42599</v>
      </c>
      <c r="M24" s="22">
        <f>+L24/F24</f>
        <v>0.44214142630284287</v>
      </c>
      <c r="N24" s="17"/>
    </row>
    <row r="25" spans="1:16" ht="69" customHeight="1" x14ac:dyDescent="0.2">
      <c r="A25" s="2"/>
      <c r="B25" s="6"/>
      <c r="C25" s="33" t="s">
        <v>37</v>
      </c>
      <c r="D25" s="3"/>
      <c r="E25" s="23" t="s">
        <v>3</v>
      </c>
      <c r="F25" s="25">
        <v>4912</v>
      </c>
      <c r="G25" s="29" t="s">
        <v>52</v>
      </c>
      <c r="H25" s="29" t="s">
        <v>54</v>
      </c>
      <c r="I25" s="38">
        <v>1177</v>
      </c>
      <c r="J25" s="38">
        <v>68</v>
      </c>
      <c r="K25" s="38">
        <v>1946</v>
      </c>
      <c r="L25" s="14">
        <f t="shared" si="0"/>
        <v>3258</v>
      </c>
      <c r="M25" s="15">
        <f>+L25/F25</f>
        <v>0.66327361563517917</v>
      </c>
      <c r="N25" s="17"/>
    </row>
    <row r="26" spans="1:16" ht="30" customHeight="1" x14ac:dyDescent="0.2">
      <c r="A26" s="56" t="s">
        <v>27</v>
      </c>
      <c r="B26" s="57"/>
      <c r="C26" s="60" t="s">
        <v>32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2"/>
    </row>
    <row r="27" spans="1:16" ht="17.25" customHeight="1" x14ac:dyDescent="0.2">
      <c r="A27" s="58" t="s">
        <v>28</v>
      </c>
      <c r="B27" s="58"/>
      <c r="C27" s="63" t="s">
        <v>33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5"/>
    </row>
    <row r="28" spans="1:16" ht="42" customHeight="1" x14ac:dyDescent="0.2">
      <c r="A28" s="34">
        <v>2</v>
      </c>
      <c r="B28" s="35" t="s">
        <v>17</v>
      </c>
      <c r="C28" s="2"/>
      <c r="D28" s="2"/>
      <c r="E28" s="13" t="s">
        <v>6</v>
      </c>
      <c r="F28" s="25">
        <f t="shared" ref="F28" si="4">+F29+F30</f>
        <v>73787</v>
      </c>
      <c r="G28" s="25">
        <f>+G29+G30</f>
        <v>4407</v>
      </c>
      <c r="H28" s="25">
        <f>+H29+H30</f>
        <v>8715</v>
      </c>
      <c r="I28" s="25">
        <f>+I29+I30</f>
        <v>5720</v>
      </c>
      <c r="J28" s="25">
        <f>+J29+J30</f>
        <v>6358</v>
      </c>
      <c r="K28" s="25">
        <f>+K29+K30</f>
        <v>5560</v>
      </c>
      <c r="L28" s="14">
        <f>+G28+H28+I28+J28+K28</f>
        <v>30760</v>
      </c>
      <c r="M28" s="15">
        <f>+L28/F28</f>
        <v>0.41687560139319935</v>
      </c>
      <c r="N28" s="9"/>
    </row>
    <row r="29" spans="1:16" ht="51" customHeight="1" x14ac:dyDescent="0.2">
      <c r="A29" s="2"/>
      <c r="B29" s="11"/>
      <c r="C29" s="33" t="s">
        <v>18</v>
      </c>
      <c r="D29" s="2"/>
      <c r="E29" s="13" t="s">
        <v>6</v>
      </c>
      <c r="F29" s="25">
        <v>72907</v>
      </c>
      <c r="G29" s="26">
        <v>4357</v>
      </c>
      <c r="H29" s="26">
        <v>8601</v>
      </c>
      <c r="I29" s="26">
        <v>5606</v>
      </c>
      <c r="J29" s="26">
        <v>6254</v>
      </c>
      <c r="K29" s="26">
        <v>5504</v>
      </c>
      <c r="L29" s="14">
        <f>+G29+H29+I29+J29+K29</f>
        <v>30322</v>
      </c>
      <c r="M29" s="15">
        <f>+L29/F29</f>
        <v>0.41589970784698316</v>
      </c>
      <c r="N29" s="4"/>
    </row>
    <row r="30" spans="1:16" ht="67.5" customHeight="1" x14ac:dyDescent="0.2">
      <c r="A30" s="2"/>
      <c r="B30" s="6"/>
      <c r="C30" s="33" t="s">
        <v>19</v>
      </c>
      <c r="D30" s="2"/>
      <c r="E30" s="13" t="s">
        <v>6</v>
      </c>
      <c r="F30" s="25">
        <v>880</v>
      </c>
      <c r="G30" s="26">
        <v>50</v>
      </c>
      <c r="H30" s="26">
        <v>114</v>
      </c>
      <c r="I30" s="26">
        <v>114</v>
      </c>
      <c r="J30" s="26">
        <v>104</v>
      </c>
      <c r="K30" s="26">
        <v>56</v>
      </c>
      <c r="L30" s="14">
        <f>+G30+H30+I30+J30+K30</f>
        <v>438</v>
      </c>
      <c r="M30" s="15">
        <f>+L30/F30</f>
        <v>0.49772727272727274</v>
      </c>
      <c r="N30" s="4"/>
    </row>
  </sheetData>
  <mergeCells count="17">
    <mergeCell ref="A7:B7"/>
    <mergeCell ref="A8:B8"/>
    <mergeCell ref="A26:B26"/>
    <mergeCell ref="A27:B27"/>
    <mergeCell ref="C8:N8"/>
    <mergeCell ref="C26:N26"/>
    <mergeCell ref="C27:N27"/>
    <mergeCell ref="C7:N7"/>
    <mergeCell ref="A1:N1"/>
    <mergeCell ref="A2:N2"/>
    <mergeCell ref="C6:N6"/>
    <mergeCell ref="A3:N3"/>
    <mergeCell ref="A4:B4"/>
    <mergeCell ref="A5:B5"/>
    <mergeCell ref="A6:B6"/>
    <mergeCell ref="C4:N4"/>
    <mergeCell ref="C5:N5"/>
  </mergeCells>
  <printOptions horizontalCentered="1"/>
  <pageMargins left="0.43307086614173229" right="0.23622047244094491" top="0.74803149606299213" bottom="0.74803149606299213" header="0.31496062992125984" footer="0.31496062992125984"/>
  <pageSetup paperSize="345" scale="7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2024-05-28T15:52:01Z</cp:lastPrinted>
  <dcterms:created xsi:type="dcterms:W3CDTF">2019-01-08T14:24:40Z</dcterms:created>
  <dcterms:modified xsi:type="dcterms:W3CDTF">2024-06-05T21:29:38Z</dcterms:modified>
</cp:coreProperties>
</file>