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BRIL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7" i="9" l="1"/>
  <c r="L17" i="9"/>
  <c r="J17" i="9"/>
  <c r="L12" i="9" l="1"/>
  <c r="Q12" i="9" l="1"/>
  <c r="Q25" i="9" l="1"/>
  <c r="L18" i="9" l="1"/>
  <c r="L15" i="9" l="1"/>
  <c r="L13" i="9"/>
  <c r="L19" i="9" l="1"/>
  <c r="J19" i="9" l="1"/>
  <c r="O19" i="9" l="1"/>
  <c r="Q19" i="9" s="1"/>
  <c r="L22" i="9" l="1"/>
  <c r="J22" i="9"/>
  <c r="O22" i="9" l="1"/>
  <c r="I20" i="9" l="1"/>
  <c r="L20" i="9"/>
  <c r="I15" i="9"/>
  <c r="I14" i="9"/>
  <c r="L14" i="9"/>
  <c r="L24" i="9" l="1"/>
  <c r="O24" i="9" s="1"/>
  <c r="Q24" i="9" s="1"/>
  <c r="L21" i="9"/>
  <c r="J21" i="9"/>
  <c r="O20" i="9"/>
  <c r="O18" i="9"/>
  <c r="Q18" i="9" s="1"/>
  <c r="L16" i="9"/>
  <c r="Q16" i="9" s="1"/>
  <c r="O15" i="9"/>
  <c r="J14" i="9"/>
  <c r="O13" i="9"/>
  <c r="Q13" i="9" s="1"/>
  <c r="Q21" i="9" l="1"/>
  <c r="Q20" i="9"/>
  <c r="O14" i="9"/>
  <c r="Q14" i="9" s="1"/>
  <c r="Q15" i="9"/>
</calcChain>
</file>

<file path=xl/sharedStrings.xml><?xml version="1.0" encoding="utf-8"?>
<sst xmlns="http://schemas.openxmlformats.org/spreadsheetml/2006/main" count="69" uniqueCount="60">
  <si>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</si>
  <si>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</si>
  <si>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</si>
  <si>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</si>
  <si>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</si>
  <si>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</si>
  <si>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</si>
  <si>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</si>
  <si>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</si>
  <si>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</si>
  <si>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</si>
  <si>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</si>
  <si>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</si>
  <si>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</si>
  <si>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</si>
  <si>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</si>
  <si>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</si>
  <si>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</si>
  <si>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</si>
  <si>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</si>
  <si>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</si>
  <si>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</si>
  <si>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</si>
  <si>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</si>
  <si>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</si>
  <si>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</si>
  <si>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</si>
  <si>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</si>
  <si>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</si>
  <si>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</si>
  <si>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</si>
  <si>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</si>
  <si>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</si>
  <si>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</si>
  <si>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</si>
  <si>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</si>
  <si>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</si>
  <si>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</si>
  <si>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</si>
  <si>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</si>
  <si>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</si>
  <si>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</si>
  <si>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</si>
  <si>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</si>
  <si>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</si>
  <si>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</si>
  <si>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</si>
  <si>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</si>
  <si>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</si>
  <si>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</si>
  <si>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</si>
  <si>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</si>
  <si>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</si>
  <si>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</si>
  <si>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</si>
  <si>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</si>
  <si>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</si>
  <si>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CORRESPONDE AL MES DE:  MARZO  2025</t>
  </si>
  <si>
    <t>YONY ROLANDO CIFUENTES VELASQUEZ</t>
  </si>
  <si>
    <t>FECHA DE ACTUALIZACIÓN: 09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</si>
</sst>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164" fontId="6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="93" zoomScaleNormal="93" workbookViewId="0">
      <selection activeCell="A7" sqref="A7:R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9" t="s">
        <v>47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0" ht="15.75" x14ac:dyDescent="0.25">
      <c r="A4" s="27" t="s">
        <v>42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55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7" t="s">
        <v>59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20" ht="15.75" x14ac:dyDescent="0.25">
      <c r="A8" s="26" t="s">
        <v>57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0" ht="13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ht="21" customHeight="1" thickBot="1" x14ac:dyDescent="0.3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20" ht="38.25" customHeight="1" x14ac:dyDescent="0.25">
      <c r="A11" s="16" t="s">
        <v>2</v>
      </c>
      <c r="B11" s="17" t="s">
        <v>3</v>
      </c>
      <c r="C11" s="18" t="s">
        <v>15</v>
      </c>
      <c r="D11" s="17" t="s">
        <v>0</v>
      </c>
      <c r="E11" s="17" t="s">
        <v>1</v>
      </c>
      <c r="F11" s="19" t="s">
        <v>14</v>
      </c>
      <c r="G11" s="19" t="s">
        <v>4</v>
      </c>
      <c r="H11" s="19" t="s">
        <v>8</v>
      </c>
      <c r="I11" s="19" t="s">
        <v>5</v>
      </c>
      <c r="J11" s="19" t="s">
        <v>6</v>
      </c>
      <c r="K11" s="19" t="s">
        <v>7</v>
      </c>
      <c r="L11" s="19" t="s">
        <v>31</v>
      </c>
      <c r="M11" s="19" t="s">
        <v>13</v>
      </c>
      <c r="N11" s="19" t="s">
        <v>16</v>
      </c>
      <c r="O11" s="19" t="s">
        <v>9</v>
      </c>
      <c r="P11" s="19" t="s">
        <v>10</v>
      </c>
      <c r="Q11" s="19" t="s">
        <v>11</v>
      </c>
      <c r="R11" s="24" t="s">
        <v>12</v>
      </c>
      <c r="S11" s="7"/>
      <c r="T11" s="7"/>
    </row>
    <row r="12" spans="1:20" ht="36" x14ac:dyDescent="0.25">
      <c r="A12" s="20">
        <v>1</v>
      </c>
      <c r="B12" s="21">
        <v>11</v>
      </c>
      <c r="C12" s="22" t="s">
        <v>58</v>
      </c>
      <c r="D12" s="6" t="s">
        <v>25</v>
      </c>
      <c r="E12" s="6" t="s">
        <v>54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23">
        <f>985.41+250+200</f>
        <v>1435.4099999999999</v>
      </c>
      <c r="M12" s="8">
        <v>0</v>
      </c>
      <c r="N12" s="8">
        <v>0</v>
      </c>
      <c r="O12" s="8">
        <v>22134.41</v>
      </c>
      <c r="P12" s="5">
        <v>4694.78</v>
      </c>
      <c r="Q12" s="14">
        <f>O12-P12</f>
        <v>17439.63</v>
      </c>
      <c r="R12" s="25">
        <v>0</v>
      </c>
      <c r="S12" s="7"/>
      <c r="T12" s="12"/>
    </row>
    <row r="13" spans="1:20" ht="36" x14ac:dyDescent="0.25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4" si="0">SUM(G13:L13)</f>
        <v>15147.31</v>
      </c>
      <c r="P13" s="5">
        <v>8079.28</v>
      </c>
      <c r="Q13" s="10">
        <f>O13-P13</f>
        <v>7068.03</v>
      </c>
      <c r="R13" s="25">
        <v>0</v>
      </c>
      <c r="S13" s="7"/>
      <c r="T13" s="7"/>
    </row>
    <row r="14" spans="1:20" ht="36" x14ac:dyDescent="0.25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4374.24</v>
      </c>
      <c r="Q14" s="10">
        <f>O14-P14</f>
        <v>10242.33</v>
      </c>
      <c r="R14" s="25">
        <v>0</v>
      </c>
      <c r="S14" s="7"/>
      <c r="T14" s="7"/>
    </row>
    <row r="15" spans="1:20" ht="48" x14ac:dyDescent="0.25">
      <c r="A15" s="20">
        <v>4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3233.35</v>
      </c>
      <c r="Q15" s="10">
        <f t="shared" ref="Q15:Q24" si="1">+O15-P15</f>
        <v>11383.22</v>
      </c>
      <c r="R15" s="25">
        <v>0</v>
      </c>
      <c r="S15" s="7"/>
      <c r="T15" s="7"/>
    </row>
    <row r="16" spans="1:20" ht="36" x14ac:dyDescent="0.25">
      <c r="A16" s="20">
        <v>5</v>
      </c>
      <c r="B16" s="2">
        <v>11</v>
      </c>
      <c r="C16" s="3" t="s">
        <v>22</v>
      </c>
      <c r="D16" s="3" t="s">
        <v>30</v>
      </c>
      <c r="E16" s="3" t="s">
        <v>20</v>
      </c>
      <c r="F16" s="8">
        <v>0</v>
      </c>
      <c r="G16" s="8">
        <v>5373</v>
      </c>
      <c r="H16" s="8">
        <v>0</v>
      </c>
      <c r="I16" s="8">
        <v>175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v>14616.57</v>
      </c>
      <c r="P16" s="5">
        <v>7604.65</v>
      </c>
      <c r="Q16" s="10">
        <f>O16-P16</f>
        <v>7011.92</v>
      </c>
      <c r="R16" s="25">
        <v>0</v>
      </c>
      <c r="S16" s="7"/>
      <c r="T16" s="7"/>
    </row>
    <row r="17" spans="1:20" ht="48" x14ac:dyDescent="0.25">
      <c r="A17" s="1">
        <v>6</v>
      </c>
      <c r="B17" s="9">
        <v>11</v>
      </c>
      <c r="C17" s="6" t="s">
        <v>52</v>
      </c>
      <c r="D17" s="6" t="s">
        <v>27</v>
      </c>
      <c r="E17" s="6" t="s">
        <v>53</v>
      </c>
      <c r="F17" s="8">
        <v>0</v>
      </c>
      <c r="G17" s="8">
        <v>9375.39</v>
      </c>
      <c r="H17" s="8">
        <v>0</v>
      </c>
      <c r="I17" s="8">
        <v>0</v>
      </c>
      <c r="J17" s="8">
        <f>520.16+520.16</f>
        <v>1040.32</v>
      </c>
      <c r="K17" s="8">
        <v>4854.84</v>
      </c>
      <c r="L17" s="8">
        <f>4854.84+843.78+277.42+346.77</f>
        <v>6322.8099999999995</v>
      </c>
      <c r="M17" s="8">
        <v>0</v>
      </c>
      <c r="N17" s="8">
        <v>0</v>
      </c>
      <c r="O17" s="8">
        <v>15567.31</v>
      </c>
      <c r="P17" s="5">
        <v>3243.46</v>
      </c>
      <c r="Q17" s="10">
        <f>O17-P17</f>
        <v>12323.849999999999</v>
      </c>
      <c r="R17" s="25">
        <v>0</v>
      </c>
      <c r="S17" s="7"/>
      <c r="T17" s="7"/>
    </row>
    <row r="18" spans="1:20" ht="36" x14ac:dyDescent="0.25">
      <c r="A18" s="1">
        <v>7</v>
      </c>
      <c r="B18" s="2">
        <v>11</v>
      </c>
      <c r="C18" s="3" t="s">
        <v>24</v>
      </c>
      <c r="D18" s="3" t="s">
        <v>48</v>
      </c>
      <c r="E18" s="3" t="s">
        <v>23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8869.91</v>
      </c>
      <c r="Q18" s="10">
        <f>O18-P18</f>
        <v>5721.66</v>
      </c>
      <c r="R18" s="25">
        <v>0</v>
      </c>
      <c r="S18" s="7"/>
      <c r="T18" s="7"/>
    </row>
    <row r="19" spans="1:20" ht="48" x14ac:dyDescent="0.25">
      <c r="A19" s="20">
        <v>8</v>
      </c>
      <c r="B19" s="2">
        <v>11</v>
      </c>
      <c r="C19" s="3" t="s">
        <v>46</v>
      </c>
      <c r="D19" s="3" t="s">
        <v>25</v>
      </c>
      <c r="E19" s="3" t="s">
        <v>26</v>
      </c>
      <c r="F19" s="8">
        <v>0</v>
      </c>
      <c r="G19" s="8">
        <v>10949</v>
      </c>
      <c r="H19" s="8">
        <v>0</v>
      </c>
      <c r="I19" s="8">
        <v>0</v>
      </c>
      <c r="J19" s="8">
        <f>375+375</f>
        <v>750</v>
      </c>
      <c r="K19" s="8">
        <v>4500</v>
      </c>
      <c r="L19" s="8">
        <f>250+200+985.41+4500</f>
        <v>5935.41</v>
      </c>
      <c r="M19" s="8">
        <v>0</v>
      </c>
      <c r="N19" s="8">
        <v>0</v>
      </c>
      <c r="O19" s="8">
        <f t="shared" ref="O19" si="2">SUM(G19:L19)</f>
        <v>22134.41</v>
      </c>
      <c r="P19" s="5">
        <v>4988.91</v>
      </c>
      <c r="Q19" s="10">
        <f t="shared" ref="Q19" si="3">+O19-P19</f>
        <v>17145.5</v>
      </c>
      <c r="R19" s="25">
        <v>0</v>
      </c>
      <c r="S19" s="7"/>
      <c r="T19" s="13"/>
    </row>
    <row r="20" spans="1:20" ht="48" x14ac:dyDescent="0.25">
      <c r="A20" s="20">
        <v>9</v>
      </c>
      <c r="B20" s="2">
        <v>11</v>
      </c>
      <c r="C20" s="3" t="s">
        <v>38</v>
      </c>
      <c r="D20" s="3" t="s">
        <v>32</v>
      </c>
      <c r="E20" s="3" t="s">
        <v>33</v>
      </c>
      <c r="F20" s="8">
        <v>0</v>
      </c>
      <c r="G20" s="8">
        <v>6297</v>
      </c>
      <c r="H20" s="8">
        <v>0</v>
      </c>
      <c r="I20" s="8">
        <f>175+25</f>
        <v>200</v>
      </c>
      <c r="J20" s="8">
        <v>750</v>
      </c>
      <c r="K20" s="8">
        <v>3500</v>
      </c>
      <c r="L20" s="8">
        <f>250+200+566.73+360+3500</f>
        <v>4876.7299999999996</v>
      </c>
      <c r="M20" s="8">
        <v>0</v>
      </c>
      <c r="N20" s="8">
        <v>0</v>
      </c>
      <c r="O20" s="8">
        <f t="shared" si="0"/>
        <v>15623.73</v>
      </c>
      <c r="P20" s="5">
        <v>3332.8</v>
      </c>
      <c r="Q20" s="10">
        <f t="shared" si="1"/>
        <v>12290.93</v>
      </c>
      <c r="R20" s="25">
        <v>0</v>
      </c>
      <c r="S20" s="7"/>
      <c r="T20" s="7"/>
    </row>
    <row r="21" spans="1:20" ht="60" x14ac:dyDescent="0.25">
      <c r="A21" s="1">
        <v>10</v>
      </c>
      <c r="B21" s="9">
        <v>11</v>
      </c>
      <c r="C21" s="6" t="s">
        <v>34</v>
      </c>
      <c r="D21" s="6" t="s">
        <v>35</v>
      </c>
      <c r="E21" s="6" t="s">
        <v>41</v>
      </c>
      <c r="F21" s="8">
        <v>0</v>
      </c>
      <c r="G21" s="8">
        <v>3757</v>
      </c>
      <c r="H21" s="8">
        <v>0</v>
      </c>
      <c r="I21" s="8">
        <v>175</v>
      </c>
      <c r="J21" s="8">
        <f>375+375</f>
        <v>750</v>
      </c>
      <c r="K21" s="8">
        <v>3000</v>
      </c>
      <c r="L21" s="8">
        <f>250+200+413.27+360+1800</f>
        <v>3023.27</v>
      </c>
      <c r="M21" s="8">
        <v>0</v>
      </c>
      <c r="N21" s="8">
        <v>0</v>
      </c>
      <c r="O21" s="8">
        <v>10730.27</v>
      </c>
      <c r="P21" s="5">
        <v>9265.19</v>
      </c>
      <c r="Q21" s="10">
        <f t="shared" si="1"/>
        <v>1465.08</v>
      </c>
      <c r="R21" s="25">
        <v>0</v>
      </c>
      <c r="S21" s="7"/>
      <c r="T21" s="7"/>
    </row>
    <row r="22" spans="1:20" ht="48" x14ac:dyDescent="0.25">
      <c r="A22" s="1">
        <v>11</v>
      </c>
      <c r="B22" s="9">
        <v>11</v>
      </c>
      <c r="C22" s="6" t="s">
        <v>44</v>
      </c>
      <c r="D22" s="6" t="s">
        <v>45</v>
      </c>
      <c r="E22" s="6" t="s">
        <v>33</v>
      </c>
      <c r="F22" s="8">
        <v>0</v>
      </c>
      <c r="G22" s="8">
        <v>4449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250+200+489.39+360+3000</f>
        <v>4299.3899999999994</v>
      </c>
      <c r="M22" s="8">
        <v>0</v>
      </c>
      <c r="N22" s="8">
        <v>0</v>
      </c>
      <c r="O22" s="8">
        <f t="shared" ref="O22" si="4">SUM(G22:L22)</f>
        <v>12673.39</v>
      </c>
      <c r="P22" s="5">
        <v>2666.02</v>
      </c>
      <c r="Q22" s="10">
        <v>10027.870000000001</v>
      </c>
      <c r="R22" s="25">
        <v>0</v>
      </c>
      <c r="S22" s="7"/>
      <c r="T22" s="7"/>
    </row>
    <row r="23" spans="1:20" ht="36" x14ac:dyDescent="0.25">
      <c r="A23" s="20">
        <v>12</v>
      </c>
      <c r="B23" s="9">
        <v>11</v>
      </c>
      <c r="C23" s="6" t="s">
        <v>49</v>
      </c>
      <c r="D23" s="6" t="s">
        <v>25</v>
      </c>
      <c r="E23" s="6" t="s">
        <v>50</v>
      </c>
      <c r="F23" s="8">
        <v>0</v>
      </c>
      <c r="G23" s="8">
        <v>10949</v>
      </c>
      <c r="H23" s="8">
        <v>0</v>
      </c>
      <c r="I23" s="8">
        <v>0</v>
      </c>
      <c r="J23" s="8">
        <v>375</v>
      </c>
      <c r="K23" s="8">
        <v>4500</v>
      </c>
      <c r="L23" s="8">
        <v>1810.4099999999999</v>
      </c>
      <c r="M23" s="8">
        <v>0</v>
      </c>
      <c r="N23" s="8">
        <v>0</v>
      </c>
      <c r="O23" s="8">
        <v>22134.41</v>
      </c>
      <c r="P23" s="5">
        <v>12542.27</v>
      </c>
      <c r="Q23" s="10">
        <v>9484.68</v>
      </c>
      <c r="R23" s="25">
        <v>0</v>
      </c>
      <c r="S23" s="7"/>
      <c r="T23" s="7"/>
    </row>
    <row r="24" spans="1:20" ht="36" x14ac:dyDescent="0.25">
      <c r="A24" s="20">
        <v>13</v>
      </c>
      <c r="B24" s="2">
        <v>11</v>
      </c>
      <c r="C24" s="3" t="s">
        <v>43</v>
      </c>
      <c r="D24" s="3" t="s">
        <v>37</v>
      </c>
      <c r="E24" s="3" t="s">
        <v>36</v>
      </c>
      <c r="F24" s="4">
        <v>0</v>
      </c>
      <c r="G24" s="4">
        <v>3757</v>
      </c>
      <c r="H24" s="4">
        <v>0</v>
      </c>
      <c r="I24" s="8">
        <v>175</v>
      </c>
      <c r="J24" s="4">
        <v>750</v>
      </c>
      <c r="K24" s="4">
        <v>3000</v>
      </c>
      <c r="L24" s="4">
        <f>250+200+413.27+360+3000</f>
        <v>4223.2700000000004</v>
      </c>
      <c r="M24" s="4">
        <v>0</v>
      </c>
      <c r="N24" s="4">
        <v>0</v>
      </c>
      <c r="O24" s="4">
        <f t="shared" si="0"/>
        <v>11905.27</v>
      </c>
      <c r="P24" s="5">
        <v>2590.8000000000002</v>
      </c>
      <c r="Q24" s="10">
        <f t="shared" si="1"/>
        <v>9314.4700000000012</v>
      </c>
      <c r="R24" s="25">
        <v>0</v>
      </c>
      <c r="S24" s="7"/>
      <c r="T24" s="7"/>
    </row>
    <row r="25" spans="1:20" ht="36" x14ac:dyDescent="0.25">
      <c r="A25" s="1">
        <v>14</v>
      </c>
      <c r="B25" s="2">
        <v>11</v>
      </c>
      <c r="C25" s="3" t="s">
        <v>51</v>
      </c>
      <c r="D25" s="3" t="s">
        <v>37</v>
      </c>
      <c r="E25" s="3" t="s">
        <v>50</v>
      </c>
      <c r="F25" s="4">
        <v>0</v>
      </c>
      <c r="G25" s="4">
        <v>3757</v>
      </c>
      <c r="H25" s="4">
        <v>0</v>
      </c>
      <c r="I25" s="8">
        <v>200</v>
      </c>
      <c r="J25" s="4">
        <v>750</v>
      </c>
      <c r="K25" s="4">
        <v>3000</v>
      </c>
      <c r="L25" s="4">
        <v>4198.2700000000004</v>
      </c>
      <c r="M25" s="4">
        <v>0</v>
      </c>
      <c r="N25" s="4">
        <v>0</v>
      </c>
      <c r="O25" s="4">
        <v>11930.27</v>
      </c>
      <c r="P25" s="5">
        <v>9299.19</v>
      </c>
      <c r="Q25" s="10">
        <f>O25-P25</f>
        <v>2631.08</v>
      </c>
      <c r="R25" s="25">
        <v>0</v>
      </c>
      <c r="S25" s="7"/>
      <c r="T25" s="7"/>
    </row>
    <row r="27" spans="1:20" x14ac:dyDescent="0.25">
      <c r="L27" s="11"/>
    </row>
    <row r="30" spans="1:20" x14ac:dyDescent="0.25">
      <c r="N30" s="11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2025-04-08T21:27:08Z</dcterms:modified>
</cp:coreProperties>
</file>