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samayoag\Desktop\Irma\2026\INFORMACION PUBLICA\INF OFICIO UIP 021\"/>
    </mc:Choice>
  </mc:AlternateContent>
  <bookViews>
    <workbookView xWindow="-120" yWindow="0" windowWidth="2280" windowHeight="0"/>
  </bookViews>
  <sheets>
    <sheet name="EJECUCION" sheetId="1" r:id="rId1"/>
  </sheets>
  <definedNames>
    <definedName name="_xlnm.Print_Area" localSheetId="0">EJECUCION!$B$1:$AC$49</definedName>
    <definedName name="_xlnm.Print_Titles" localSheetId="0">EJECUCION!$17:$17</definedName>
  </definedNames>
  <calcPr calcId="162913"/>
</workbook>
</file>

<file path=xl/calcChain.xml><?xml version="1.0" encoding="utf-8"?>
<calcChain xmlns="http://schemas.openxmlformats.org/spreadsheetml/2006/main">
  <c r="O23" i="1" l="1"/>
  <c r="O22" i="1"/>
  <c r="T37" i="1" l="1"/>
  <c r="Y34" i="1" l="1"/>
  <c r="Y28" i="1" l="1"/>
  <c r="Z28" i="1" s="1"/>
  <c r="AA28" i="1" s="1"/>
  <c r="Y27" i="1" l="1"/>
  <c r="Y33" i="1" l="1"/>
  <c r="Y39" i="1" l="1"/>
  <c r="Y40" i="1"/>
  <c r="Y22" i="1" l="1"/>
  <c r="T22" i="1"/>
  <c r="Z22" i="1" l="1"/>
  <c r="AA22" i="1" s="1"/>
  <c r="T19" i="1" l="1"/>
  <c r="T44" i="1" l="1"/>
  <c r="Z44" i="1" s="1"/>
  <c r="AA44" i="1" s="1"/>
  <c r="Y43" i="1" l="1"/>
  <c r="T43" i="1"/>
  <c r="T26" i="1" l="1"/>
  <c r="O26" i="1"/>
  <c r="Z26" i="1" l="1"/>
  <c r="AA26" i="1" s="1"/>
  <c r="O37" i="1" l="1"/>
  <c r="O36" i="1"/>
  <c r="T35" i="1"/>
  <c r="O35" i="1"/>
  <c r="T34" i="1"/>
  <c r="O34" i="1"/>
  <c r="Y23" i="1"/>
  <c r="T23" i="1"/>
  <c r="Z23" i="1" s="1"/>
  <c r="AA23" i="1" s="1"/>
  <c r="AA36" i="1" l="1"/>
  <c r="AA35" i="1"/>
  <c r="Z34" i="1"/>
  <c r="AA34" i="1" s="1"/>
  <c r="AA37" i="1"/>
  <c r="Y32" i="1"/>
  <c r="T32" i="1"/>
  <c r="O32" i="1"/>
  <c r="T33" i="1"/>
  <c r="O33" i="1"/>
  <c r="Y45" i="1"/>
  <c r="T45" i="1"/>
  <c r="O45" i="1"/>
  <c r="O43" i="1"/>
  <c r="Z43" i="1" s="1"/>
  <c r="O41" i="1"/>
  <c r="Z41" i="1" s="1"/>
  <c r="T40" i="1"/>
  <c r="O40" i="1"/>
  <c r="T39" i="1"/>
  <c r="O39" i="1"/>
  <c r="Z39" i="1" l="1"/>
  <c r="Z40" i="1"/>
  <c r="AA40" i="1" s="1"/>
  <c r="Z33" i="1"/>
  <c r="Z32" i="1"/>
  <c r="AA41" i="1"/>
  <c r="Z45" i="1"/>
  <c r="AA45" i="1" s="1"/>
  <c r="Y24" i="1" l="1"/>
  <c r="T24" i="1"/>
  <c r="O24" i="1"/>
  <c r="Z24" i="1" s="1"/>
  <c r="AA24" i="1" s="1"/>
  <c r="AA43" i="1" l="1"/>
  <c r="Y25" i="1" l="1"/>
  <c r="Y21" i="1"/>
  <c r="Y20" i="1"/>
  <c r="Y19" i="1"/>
  <c r="Y18" i="1"/>
  <c r="O18" i="1" l="1"/>
  <c r="AA33" i="1" l="1"/>
  <c r="O19" i="1" l="1"/>
  <c r="Z19" i="1" s="1"/>
  <c r="O27" i="1"/>
  <c r="Z27" i="1" s="1"/>
  <c r="AA27" i="1" l="1"/>
  <c r="AA39" i="1" l="1"/>
  <c r="AA32" i="1"/>
  <c r="T21" i="1" l="1"/>
  <c r="T20" i="1"/>
  <c r="O21" i="1" l="1"/>
  <c r="Z21" i="1" s="1"/>
  <c r="O20" i="1"/>
  <c r="Z20" i="1" s="1"/>
  <c r="T25" i="1" l="1"/>
  <c r="O25" i="1"/>
  <c r="AA19" i="1" l="1"/>
  <c r="Z25" i="1"/>
  <c r="AA25" i="1" s="1"/>
  <c r="T18" i="1"/>
  <c r="Z18" i="1" l="1"/>
  <c r="AA18" i="1" l="1"/>
</calcChain>
</file>

<file path=xl/sharedStrings.xml><?xml version="1.0" encoding="utf-8"?>
<sst xmlns="http://schemas.openxmlformats.org/spreadsheetml/2006/main" count="122" uniqueCount="95">
  <si>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</si>
  <si>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</si>
  <si>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</si>
  <si>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</si>
  <si>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</si>
  <si>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</si>
  <si>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</si>
  <si>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</si>
  <si>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</si>
  <si>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</si>
  <si>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</si>
  <si>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</si>
  <si>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</si>
  <si>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</si>
  <si>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</si>
  <si>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</si>
  <si>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</si>
  <si>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Documento</t>
  </si>
  <si>
    <t xml:space="preserve">Persona </t>
  </si>
  <si>
    <t>Persona</t>
  </si>
  <si>
    <t xml:space="preserve">Documento </t>
  </si>
  <si>
    <t xml:space="preserve">Entidad </t>
  </si>
  <si>
    <t xml:space="preserve">PROGRAMA 14: DESARROLLO DE LA MICRO, PEQUEÑA Y MEDIANA EMPRESA </t>
  </si>
  <si>
    <t xml:space="preserve">Precalificación y calificación de nuevas entidades  de servicios financieros en el cumplimiento al Reglamento de Operaciones Financieras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</si>
  <si>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</si>
  <si>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</si>
  <si>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</si>
  <si>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</si>
  <si>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</si>
  <si>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</si>
  <si>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</si>
  <si>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</si>
  <si>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</si>
  <si>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</si>
  <si>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</si>
  <si>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RESULTADO ESTRATÉGICO </t>
  </si>
  <si>
    <t>Fortalecer el ecosistema de las MIPYMEs y cooperativas para atracción de empleo y desarrollo económico de los guatemaltecos.</t>
  </si>
  <si>
    <t xml:space="preserve">DIRECCIÓN DE SERVICIOS FINANCIEROS EMPRESARIALES </t>
  </si>
  <si>
    <t xml:space="preserve"> Facilitación de recursos y servicios financieros en forma ágil y oportuna dentro de un marco de fomento adecuado con el fin de generar fuentes de trabajo, contribuir a disminuir los índices de pobreza y como un medio para el desarrollo del país. ( Programa Nacional SNIP 3496)</t>
  </si>
  <si>
    <t xml:space="preserve">DIRECCIÓN DE SERVICIOS  DE DESARROLLO EMPRESARIAL </t>
  </si>
  <si>
    <t>No.</t>
  </si>
  <si>
    <t>VISIÓN</t>
  </si>
  <si>
    <t>MISIÓN</t>
  </si>
  <si>
    <t>OBJETIVO ESTRATÉGICO</t>
  </si>
  <si>
    <t xml:space="preserve">INDICADOR </t>
  </si>
  <si>
    <t>Actividad: 
VINCULACIÓN INSTITUCIONAL</t>
  </si>
  <si>
    <t xml:space="preserve">Actividad: 
VINCULACIÓN INSTITUCIONAL
</t>
  </si>
  <si>
    <t xml:space="preserve">META VIGENTE  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</si>
  <si>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</si>
  <si>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</si>
  <si>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</si>
  <si>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Empresario de Micro, pequeña y mediana empresa beneficiados con servicios  financieros </t>
  </si>
  <si>
    <t>Aumentar la competitividad, fortalecer, la participación e inserción en el  mercado y facilitar  el acceso hacia nuevos mercados para la microempresa, pequeña y mediana empresa, así como estimular el desarrollo gerencial, empresarial, técnico tecnológico, de organización y comercialización de las empresas del sector.</t>
  </si>
  <si>
    <t>Servicios Financieros a la Micro, Pequeña y Mediana Empresa</t>
  </si>
  <si>
    <t xml:space="preserve">Servicios de Asistencia Técnica en Desarrollo Empresarial a la Micro, Pequeña y Mediana Empresa </t>
  </si>
  <si>
    <t xml:space="preserve">Servicios de apoyo Técnico a Mujeres Microempresarias para el Empoderamiento Económico
 Eje: Seguridad alimentaria,, salud integral y educación para todas y todos.  R: Para el 2019, la brecha entres los grupos de población urbano/rural disminuyó a la mitad en el índice de desarrollo humano.  Línea base  0.174 (2011. Naciones Unidas) Meta 0.087  (2019)
</t>
  </si>
  <si>
    <t xml:space="preserve">Servicios de Apoyo en la Producción y Comercialización Artesanal
Eje: Seguridad alimentaria,, salud integral y educación para todas y todos.  R: Para el 2019, la brecha entre los grupos de población indígena/no indígena se redujo  a la mitad en el índice de desarrollo humano.. -Línea base  0.146 (2011. Naciones Unidas) Meta 0.073  (2019)
</t>
  </si>
  <si>
    <t xml:space="preserve">Número de  créditos  y servicios de desarrollo empresarial  al sector de la micro, pequeña y mediana empresa, mujeres empresarias y artesanos.  </t>
  </si>
  <si>
    <t xml:space="preserve">SEGUIMIENTO MENSUAL Y CUATRIMESTRAL DE EJECUCIÓN DE METAS FÍSICAS </t>
  </si>
  <si>
    <t xml:space="preserve">  </t>
  </si>
  <si>
    <t>Cooperativas, fundaciones, asociaciones y bancos con proyectos de asistencia financiera para beneficiar a micros, pequeños y medianos empresarios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</si>
  <si>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</si>
  <si>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</si>
  <si>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</si>
  <si>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</si>
  <si>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>Revisión,  autorización y seguimiento de desembolsos de préstamos otorgados a entidades de servicios financieros al sector de la MIPYME.</t>
  </si>
  <si>
    <t>Supervisión  y seguimiento de la utilización de los fondos del financiamiento otorgados a entidades de servicios financieros ejecución de los préstamos orientados a la asistencia financiera.</t>
  </si>
  <si>
    <t>Fortalecimientos a entidades de servicios financieros para el cumplimiento de los requisitos establecidos en el el reglamento de operaciones financieras.</t>
  </si>
  <si>
    <t xml:space="preserve">Entes de microfinanzas  sin fines de lucro beneficiados  certeza jurídica para otorgamiento de microcréditos </t>
  </si>
  <si>
    <t xml:space="preserve">Registro por créditos y retornos de capital a micro, pequeños y medianos empresarios beneficiados con servicios financieros </t>
  </si>
  <si>
    <t xml:space="preserve">Empresario de Micro, pequeña y mediana empresa beneficiados con créditos para  desarrollo empresarial y proyectos
</t>
  </si>
  <si>
    <t xml:space="preserve">Empresarios de Micro, pequeña y mediana empresa beneficiados con capacitaciones en servicios de desarrollo empresarial </t>
  </si>
  <si>
    <t xml:space="preserve">Personas beneficiadas con capacitaciones en servicios de desarrollo empresarial a nivel nacional </t>
  </si>
  <si>
    <t xml:space="preserve">Micros, pequeñas y medianas empresas beneficiadas con asistencia técnica en servicios de desarrollo empresarial a nivel nacional </t>
  </si>
  <si>
    <t>Micros, pequeñas y medianas empresas beneficiadas con asesoría en servicios de desarrollo empresarial a nivel nacional</t>
  </si>
  <si>
    <t xml:space="preserve">Micros, pequeñas y medianas empresas beneficiadas con vinculaciones comerciales para el desarrollo económico nacional </t>
  </si>
  <si>
    <t>Organizaciones públicas y privadas de la red nacional de emprendimiento beneficiadas con asistencia técnica en cultura emprendedora</t>
  </si>
  <si>
    <r>
      <t xml:space="preserve">% DE EJECUCIÓN
</t>
    </r>
    <r>
      <rPr>
        <sz val="8"/>
        <rFont val="Times New Roman"/>
        <family val="1"/>
      </rPr>
      <t xml:space="preserve"> </t>
    </r>
  </si>
  <si>
    <t xml:space="preserve">Mujeres empresarias capacitadas y con asistencia técnica en servicios de desarrollo  empresarial  </t>
  </si>
  <si>
    <t xml:space="preserve">Mujeres empresarias capacitadas en servicios de desarrollo  empresarial </t>
  </si>
  <si>
    <t xml:space="preserve">Mujeres empresarias con asistencia técnica en servicios de desarrollo  empresarial  </t>
  </si>
  <si>
    <t xml:space="preserve">Artesanos beneficiados con capacitación y asistencia técnica para mejorar la calidad, diseño en producción y comercialización artesanal </t>
  </si>
  <si>
    <t xml:space="preserve">Organizaciones de artesanos incorporados al sector formal 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</si>
  <si>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</si>
  <si>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</si>
  <si>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 xml:space="preserve">ODS 8: Prioridad 4 Metas Estratégicas de Desarrollo 
</t>
  </si>
  <si>
    <t>Se ha reducido la precariedad laboral mediante la generación  de empleos decentes y de calidad: a)subempleo a partir del ultimo dato disponible: 16.9 % b) informalidad : 69.2 %. c) desempleo: 3.2 % d. eliminación el % de trabajadores que viven en pobreza extrema.
Para el 2029, se ha incrementado en 3.7 puntos porcentuales la formalidad del empleo   ( de 32.3% en 2021 a 36.0% en 2029).</t>
  </si>
  <si>
    <t>Promover el crecimiento económico sostenido, inclusivo y sostenible, el empleo pleno y productivo y el trabajo decente para todos. Empleo e inversión : MED 7 :Se ha reducido la precariedad laboral mediante la generación de empleos decentes y de calidad. MED 8 : Para el 2030, elaborar y poner en práctica políticas encaminadas a promover un turismo sostenible que cree puestos de trabajo y promueva la cultura  y los productos locales.</t>
  </si>
  <si>
    <t>Para el 2025,  se ha incrementado en 193,443  los empresarios de MIPYMES,  emprendedores,  mujeres microempresarias y artesanos, beneficiados con acceso a créditos y servicios de desarrollo empresarial .(Línea base 28,484 en 2019 a 193,443, en el 2025).</t>
  </si>
  <si>
    <t xml:space="preserve">Mujeres </t>
  </si>
  <si>
    <t>Hombres</t>
  </si>
  <si>
    <t>2</t>
  </si>
  <si>
    <t xml:space="preserve">En el mes de enero 2025 se ha realizado la planificación de ejecución del DREM  y se evaluaron las herramientas de mapeo del SISREM, por lo que no se tiene ejecución de metas en el mes de enero. </t>
  </si>
  <si>
    <t xml:space="preserve"> Los 98 préstamos otorgados al 31 de enero de 2025, se han colocado a través de la Entidades ejecutoras del Fideicomiso apoyadas con recursos del "Fondo de Desarrollo de la Microempresa, Pequeña y Mediana Empresa" administrado por el Banco de los Trabajadores, por un monto de Q10,827,050.00.
De los 98 préstamos otorgados al 31 de enero de 2025, 92 corresponden a préstamos a Microempresas por un monto de Q7,805,550.00 contribuyendo a la meta de la Política General de Gobierno 2024-2028, Meta "Para el año 2024  se ha disminuido la pobreza y pobreza extrema  con énfasis en los departamentos priorizados en 27.8 puntos porcentuales (Departamentos priorizados: Alta Verapaz, Sololá, Totonicapán, Huehuetenango, Quiché, Chiquimula).</t>
  </si>
  <si>
    <t xml:space="preserve">En el mes de enero 2025 no se cuenta con ejecución de metas ya que estan en proceso de planificación de actividades.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</si>
</sst>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sz val="8"/>
      <name val="Times New Roman"/>
      <family val="1"/>
    </font>
    <font>
      <b/>
      <sz val="9"/>
      <color indexed="8"/>
      <name val="Times New Roman"/>
      <family val="1"/>
    </font>
    <font>
      <sz val="11"/>
      <color indexed="8"/>
      <name val="Calibri"/>
      <family val="2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7.5"/>
      <name val="Times New Roman"/>
      <family val="1"/>
    </font>
    <font>
      <sz val="9"/>
      <color rgb="FF000000"/>
      <name val="Times New Roman"/>
      <family val="1"/>
    </font>
    <font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0" fontId="26" fillId="0" borderId="0"/>
    <xf numFmtId="43" fontId="1" fillId="0" borderId="0" applyFont="0" applyFill="0" applyBorder="0" applyAlignment="0" applyProtection="0"/>
    <xf numFmtId="0" fontId="1" fillId="0" borderId="1"/>
  </cellStyleXfs>
  <cellXfs count="202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>
      <alignment horizontal="center" vertical="top" wrapText="1"/>
    </xf>
    <xf numFmtId="0" fontId="4" fillId="2" borderId="0" xfId="1" applyFill="1"/>
    <xf numFmtId="0" fontId="10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top"/>
    </xf>
    <xf numFmtId="0" fontId="11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4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3" fontId="4" fillId="0" borderId="1" xfId="1" applyNumberFormat="1" applyBorder="1"/>
    <xf numFmtId="0" fontId="5" fillId="2" borderId="1" xfId="0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4" fillId="6" borderId="1" xfId="1" applyFill="1" applyBorder="1"/>
    <xf numFmtId="9" fontId="9" fillId="2" borderId="1" xfId="1" applyNumberFormat="1" applyFont="1" applyFill="1" applyBorder="1" applyAlignment="1">
      <alignment horizontal="center" vertical="top" wrapText="1"/>
    </xf>
    <xf numFmtId="0" fontId="18" fillId="7" borderId="1" xfId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4" fontId="3" fillId="2" borderId="2" xfId="1" applyNumberFormat="1" applyFont="1" applyFill="1" applyBorder="1" applyAlignment="1">
      <alignment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0" fontId="4" fillId="5" borderId="0" xfId="1" applyFill="1" applyBorder="1"/>
    <xf numFmtId="0" fontId="3" fillId="2" borderId="1" xfId="1" applyFont="1" applyFill="1" applyBorder="1" applyAlignment="1">
      <alignment horizontal="center" vertical="top" wrapText="1"/>
    </xf>
    <xf numFmtId="3" fontId="3" fillId="2" borderId="1" xfId="1" applyNumberFormat="1" applyFont="1" applyFill="1" applyBorder="1" applyAlignment="1">
      <alignment horizontal="center" vertical="top" wrapText="1"/>
    </xf>
    <xf numFmtId="3" fontId="4" fillId="0" borderId="0" xfId="1" applyNumberFormat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9" fontId="3" fillId="2" borderId="1" xfId="1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vertical="center" wrapText="1"/>
    </xf>
    <xf numFmtId="0" fontId="22" fillId="9" borderId="1" xfId="1" applyFont="1" applyFill="1" applyBorder="1" applyAlignment="1">
      <alignment horizontal="center" vertical="center" wrapText="1"/>
    </xf>
    <xf numFmtId="0" fontId="21" fillId="9" borderId="1" xfId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7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5" fillId="2" borderId="1" xfId="1" applyNumberFormat="1" applyFont="1" applyFill="1" applyBorder="1" applyAlignment="1">
      <alignment horizontal="center" vertical="top" wrapText="1"/>
    </xf>
    <xf numFmtId="3" fontId="10" fillId="2" borderId="4" xfId="0" applyNumberFormat="1" applyFont="1" applyFill="1" applyBorder="1" applyAlignment="1">
      <alignment horizontal="center" vertical="top" wrapText="1"/>
    </xf>
    <xf numFmtId="3" fontId="5" fillId="2" borderId="1" xfId="4" applyNumberFormat="1" applyFont="1" applyFill="1" applyBorder="1" applyAlignment="1">
      <alignment horizontal="center" vertical="top" wrapText="1"/>
    </xf>
    <xf numFmtId="0" fontId="20" fillId="3" borderId="11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8" fillId="10" borderId="1" xfId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49" fontId="3" fillId="2" borderId="1" xfId="4" applyNumberFormat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9" fontId="5" fillId="2" borderId="1" xfId="1" applyNumberFormat="1" applyFont="1" applyFill="1" applyBorder="1" applyAlignment="1">
      <alignment horizontal="center" vertical="top" wrapText="1"/>
    </xf>
    <xf numFmtId="49" fontId="12" fillId="2" borderId="7" xfId="0" applyNumberFormat="1" applyFont="1" applyFill="1" applyBorder="1" applyAlignment="1">
      <alignment horizontal="center" vertical="top" wrapText="1"/>
    </xf>
    <xf numFmtId="49" fontId="10" fillId="2" borderId="7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18" fillId="7" borderId="7" xfId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43" fontId="4" fillId="0" borderId="0" xfId="10" applyFont="1"/>
    <xf numFmtId="3" fontId="10" fillId="2" borderId="1" xfId="0" applyNumberFormat="1" applyFont="1" applyFill="1" applyBorder="1" applyAlignment="1">
      <alignment horizontal="center" vertical="top" wrapText="1"/>
    </xf>
    <xf numFmtId="0" fontId="23" fillId="2" borderId="1" xfId="9" applyFont="1" applyFill="1" applyBorder="1"/>
    <xf numFmtId="0" fontId="12" fillId="2" borderId="5" xfId="0" applyFont="1" applyFill="1" applyBorder="1" applyAlignment="1">
      <alignment horizontal="justify" vertical="top" wrapText="1"/>
    </xf>
    <xf numFmtId="0" fontId="6" fillId="11" borderId="1" xfId="2" applyFont="1" applyFill="1" applyBorder="1" applyAlignment="1">
      <alignment horizontal="center" vertical="center"/>
    </xf>
    <xf numFmtId="3" fontId="10" fillId="11" borderId="1" xfId="0" applyNumberFormat="1" applyFont="1" applyFill="1" applyBorder="1" applyAlignment="1">
      <alignment horizontal="center" vertical="top" wrapText="1"/>
    </xf>
    <xf numFmtId="49" fontId="10" fillId="11" borderId="7" xfId="0" applyNumberFormat="1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/>
    </xf>
    <xf numFmtId="49" fontId="12" fillId="11" borderId="7" xfId="0" applyNumberFormat="1" applyFont="1" applyFill="1" applyBorder="1" applyAlignment="1">
      <alignment horizontal="center" vertical="top" wrapText="1"/>
    </xf>
    <xf numFmtId="3" fontId="5" fillId="11" borderId="1" xfId="0" applyNumberFormat="1" applyFont="1" applyFill="1" applyBorder="1" applyAlignment="1">
      <alignment horizontal="center" vertical="top" wrapText="1"/>
    </xf>
    <xf numFmtId="2" fontId="12" fillId="11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top"/>
    </xf>
    <xf numFmtId="2" fontId="12" fillId="2" borderId="7" xfId="0" applyNumberFormat="1" applyFont="1" applyFill="1" applyBorder="1" applyAlignment="1">
      <alignment horizontal="center" vertical="top" wrapText="1"/>
    </xf>
    <xf numFmtId="1" fontId="3" fillId="11" borderId="1" xfId="0" applyNumberFormat="1" applyFont="1" applyFill="1" applyBorder="1" applyAlignment="1">
      <alignment horizontal="center" vertical="top"/>
    </xf>
    <xf numFmtId="49" fontId="10" fillId="6" borderId="7" xfId="0" applyNumberFormat="1" applyFont="1" applyFill="1" applyBorder="1" applyAlignment="1">
      <alignment horizontal="center" vertical="top" wrapText="1"/>
    </xf>
    <xf numFmtId="49" fontId="12" fillId="6" borderId="7" xfId="0" applyNumberFormat="1" applyFont="1" applyFill="1" applyBorder="1" applyAlignment="1">
      <alignment horizontal="center" vertical="top" wrapText="1"/>
    </xf>
    <xf numFmtId="49" fontId="12" fillId="6" borderId="1" xfId="0" applyNumberFormat="1" applyFont="1" applyFill="1" applyBorder="1" applyAlignment="1">
      <alignment horizontal="center" vertical="top" wrapText="1"/>
    </xf>
    <xf numFmtId="49" fontId="10" fillId="6" borderId="1" xfId="0" applyNumberFormat="1" applyFont="1" applyFill="1" applyBorder="1" applyAlignment="1">
      <alignment horizontal="center" vertical="top" wrapText="1"/>
    </xf>
    <xf numFmtId="0" fontId="31" fillId="0" borderId="0" xfId="1" applyFont="1"/>
    <xf numFmtId="2" fontId="5" fillId="11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28" fillId="9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top" wrapText="1"/>
    </xf>
    <xf numFmtId="0" fontId="15" fillId="2" borderId="1" xfId="0" applyFont="1" applyFill="1" applyBorder="1" applyAlignment="1">
      <alignment horizontal="justify" vertical="justify" wrapText="1"/>
    </xf>
    <xf numFmtId="0" fontId="17" fillId="2" borderId="4" xfId="1" applyFont="1" applyFill="1" applyBorder="1" applyAlignment="1">
      <alignment horizontal="left" vertical="top" wrapText="1"/>
    </xf>
    <xf numFmtId="0" fontId="17" fillId="2" borderId="6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  <xf numFmtId="0" fontId="19" fillId="10" borderId="4" xfId="1" applyFont="1" applyFill="1" applyBorder="1" applyAlignment="1">
      <alignment horizontal="left" vertical="center" wrapText="1"/>
    </xf>
    <xf numFmtId="0" fontId="19" fillId="10" borderId="6" xfId="1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top" wrapText="1"/>
    </xf>
    <xf numFmtId="0" fontId="15" fillId="6" borderId="6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justify" vertical="justify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30" fillId="2" borderId="7" xfId="0" applyFont="1" applyFill="1" applyBorder="1" applyAlignment="1">
      <alignment horizontal="left" vertical="top" wrapText="1"/>
    </xf>
    <xf numFmtId="0" fontId="30" fillId="2" borderId="8" xfId="0" applyFont="1" applyFill="1" applyBorder="1" applyAlignment="1">
      <alignment horizontal="left" vertical="top" wrapText="1"/>
    </xf>
    <xf numFmtId="0" fontId="30" fillId="2" borderId="2" xfId="0" applyFont="1" applyFill="1" applyBorder="1" applyAlignment="1">
      <alignment horizontal="left" vertical="top" wrapText="1"/>
    </xf>
    <xf numFmtId="0" fontId="15" fillId="6" borderId="1" xfId="1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justify" vertical="center" wrapText="1"/>
    </xf>
    <xf numFmtId="0" fontId="15" fillId="6" borderId="1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justify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6" fillId="2" borderId="4" xfId="0" applyFont="1" applyFill="1" applyBorder="1" applyAlignment="1">
      <alignment horizontal="justify" vertical="justify" wrapText="1"/>
    </xf>
    <xf numFmtId="0" fontId="16" fillId="2" borderId="6" xfId="0" applyFont="1" applyFill="1" applyBorder="1" applyAlignment="1">
      <alignment horizontal="justify" vertical="justify" wrapText="1"/>
    </xf>
    <xf numFmtId="0" fontId="16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7" fillId="2" borderId="6" xfId="0" applyFont="1" applyFill="1" applyBorder="1" applyAlignment="1">
      <alignment horizontal="justify" vertical="justify" wrapText="1"/>
    </xf>
    <xf numFmtId="0" fontId="27" fillId="2" borderId="5" xfId="0" applyFont="1" applyFill="1" applyBorder="1" applyAlignment="1">
      <alignment horizontal="justify" vertical="justify" wrapText="1"/>
    </xf>
    <xf numFmtId="0" fontId="16" fillId="0" borderId="4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27" fillId="0" borderId="1" xfId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justify" vertical="justify" wrapText="1"/>
    </xf>
    <xf numFmtId="0" fontId="20" fillId="3" borderId="10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justify" vertical="justify" wrapText="1"/>
    </xf>
    <xf numFmtId="0" fontId="16" fillId="6" borderId="6" xfId="0" applyFont="1" applyFill="1" applyBorder="1" applyAlignment="1">
      <alignment horizontal="justify" vertical="justify" wrapText="1"/>
    </xf>
    <xf numFmtId="0" fontId="16" fillId="6" borderId="5" xfId="0" applyFont="1" applyFill="1" applyBorder="1" applyAlignment="1">
      <alignment horizontal="justify" vertical="justify" wrapText="1"/>
    </xf>
    <xf numFmtId="0" fontId="19" fillId="8" borderId="4" xfId="1" applyFont="1" applyFill="1" applyBorder="1" applyAlignment="1">
      <alignment horizontal="right" vertical="center" wrapText="1"/>
    </xf>
    <xf numFmtId="0" fontId="19" fillId="8" borderId="6" xfId="1" applyFont="1" applyFill="1" applyBorder="1" applyAlignment="1">
      <alignment horizontal="right" vertical="center" wrapText="1"/>
    </xf>
    <xf numFmtId="0" fontId="19" fillId="8" borderId="5" xfId="1" applyFont="1" applyFill="1" applyBorder="1" applyAlignment="1">
      <alignment horizontal="right" vertical="center" wrapText="1"/>
    </xf>
    <xf numFmtId="4" fontId="11" fillId="2" borderId="7" xfId="1" applyNumberFormat="1" applyFont="1" applyFill="1" applyBorder="1" applyAlignment="1">
      <alignment horizontal="center" vertical="top" wrapText="1"/>
    </xf>
    <xf numFmtId="4" fontId="11" fillId="2" borderId="2" xfId="1" applyNumberFormat="1" applyFont="1" applyFill="1" applyBorder="1" applyAlignment="1">
      <alignment horizontal="center" vertical="top" wrapText="1"/>
    </xf>
    <xf numFmtId="4" fontId="11" fillId="2" borderId="7" xfId="1" applyNumberFormat="1" applyFont="1" applyFill="1" applyBorder="1" applyAlignment="1">
      <alignment horizontal="center" vertical="center" wrapText="1"/>
    </xf>
    <xf numFmtId="4" fontId="11" fillId="2" borderId="8" xfId="1" applyNumberFormat="1" applyFont="1" applyFill="1" applyBorder="1" applyAlignment="1">
      <alignment horizontal="center" vertical="center" wrapText="1"/>
    </xf>
    <xf numFmtId="4" fontId="11" fillId="2" borderId="2" xfId="1" applyNumberFormat="1" applyFont="1" applyFill="1" applyBorder="1" applyAlignment="1">
      <alignment horizontal="center" vertical="center" wrapText="1"/>
    </xf>
    <xf numFmtId="0" fontId="2" fillId="9" borderId="4" xfId="1" applyFont="1" applyFill="1" applyBorder="1" applyAlignment="1">
      <alignment horizontal="left" vertical="center" wrapText="1"/>
    </xf>
    <xf numFmtId="0" fontId="2" fillId="9" borderId="6" xfId="1" applyFont="1" applyFill="1" applyBorder="1" applyAlignment="1">
      <alignment horizontal="left" vertical="center" wrapText="1"/>
    </xf>
    <xf numFmtId="0" fontId="2" fillId="9" borderId="5" xfId="1" applyFont="1" applyFill="1" applyBorder="1" applyAlignment="1">
      <alignment horizontal="left" vertical="center" wrapText="1"/>
    </xf>
    <xf numFmtId="0" fontId="15" fillId="6" borderId="1" xfId="1" applyFont="1" applyFill="1" applyBorder="1" applyAlignment="1">
      <alignment horizontal="center" vertical="top" wrapText="1"/>
    </xf>
    <xf numFmtId="0" fontId="15" fillId="6" borderId="4" xfId="1" applyFont="1" applyFill="1" applyBorder="1" applyAlignment="1">
      <alignment horizontal="left" vertical="top" wrapText="1"/>
    </xf>
    <xf numFmtId="0" fontId="15" fillId="6" borderId="6" xfId="1" applyFont="1" applyFill="1" applyBorder="1" applyAlignment="1">
      <alignment horizontal="left" vertical="top" wrapText="1"/>
    </xf>
    <xf numFmtId="0" fontId="15" fillId="6" borderId="5" xfId="1" applyFont="1" applyFill="1" applyBorder="1" applyAlignment="1">
      <alignment horizontal="left" vertical="top" wrapText="1"/>
    </xf>
  </cellXfs>
  <cellStyles count="12">
    <cellStyle name="Estilo 1" xfId="11"/>
    <cellStyle name="Millares" xfId="10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Normal_Xl0000062" xfId="9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696418</xdr:colOff>
      <xdr:row>1</xdr:row>
      <xdr:rowOff>271677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22103" cy="7605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1"/>
  <sheetViews>
    <sheetView showGridLines="0" showZeros="0" tabSelected="1" topLeftCell="B1" zoomScale="92" zoomScaleNormal="92" zoomScaleSheetLayoutView="113" zoomScalePageLayoutView="70" workbookViewId="0">
      <selection activeCell="AC22" sqref="AC22"/>
    </sheetView>
  </sheetViews>
  <sheetFormatPr baseColWidth="10" defaultColWidth="11.42578125" defaultRowHeight="12.75" x14ac:dyDescent="0.2"/>
  <cols>
    <col min="1" max="1" width="8.42578125" style="1" hidden="1" customWidth="1"/>
    <col min="2" max="2" width="4.140625" style="1" customWidth="1"/>
    <col min="3" max="3" width="12.28515625" style="1" customWidth="1"/>
    <col min="4" max="4" width="2.85546875" style="1" customWidth="1"/>
    <col min="5" max="5" width="5.5703125" style="1" customWidth="1"/>
    <col min="6" max="7" width="23" style="1" customWidth="1"/>
    <col min="8" max="8" width="12.7109375" style="1" customWidth="1"/>
    <col min="9" max="10" width="9.7109375" style="1" customWidth="1"/>
    <col min="11" max="11" width="6.140625" style="1" customWidth="1"/>
    <col min="12" max="12" width="7.85546875" style="1" hidden="1" customWidth="1"/>
    <col min="13" max="13" width="7.140625" style="1" hidden="1" customWidth="1"/>
    <col min="14" max="14" width="6.28515625" style="1" hidden="1" customWidth="1"/>
    <col min="15" max="15" width="14.140625" style="1" customWidth="1"/>
    <col min="16" max="16" width="7.85546875" style="1" hidden="1" customWidth="1"/>
    <col min="17" max="17" width="7.140625" style="1" hidden="1" customWidth="1"/>
    <col min="18" max="19" width="7" style="1" hidden="1" customWidth="1"/>
    <col min="20" max="20" width="14.140625" style="1" hidden="1" customWidth="1"/>
    <col min="21" max="21" width="8.42578125" style="1" hidden="1" customWidth="1"/>
    <col min="22" max="22" width="7.5703125" style="1" hidden="1" customWidth="1"/>
    <col min="23" max="23" width="7.7109375" style="1" hidden="1" customWidth="1"/>
    <col min="24" max="24" width="7.42578125" style="1" hidden="1" customWidth="1"/>
    <col min="25" max="25" width="14.28515625" style="1" hidden="1" customWidth="1"/>
    <col min="26" max="26" width="11.140625" style="1" customWidth="1"/>
    <col min="27" max="27" width="11.42578125" style="1" customWidth="1"/>
    <col min="28" max="28" width="15" style="1" customWidth="1"/>
    <col min="29" max="29" width="39.5703125" style="1" customWidth="1"/>
    <col min="30" max="31" width="13.5703125" style="1" bestFit="1" customWidth="1"/>
    <col min="32" max="16384" width="11.42578125" style="1"/>
  </cols>
  <sheetData>
    <row r="1" spans="1:29" ht="38.25" customHeight="1" x14ac:dyDescent="0.2">
      <c r="B1" s="163" t="s">
        <v>61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5"/>
    </row>
    <row r="2" spans="1:29" s="31" customFormat="1" ht="25.5" customHeight="1" x14ac:dyDescent="0.2">
      <c r="A2" s="2"/>
      <c r="B2" s="176" t="s">
        <v>58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</row>
    <row r="3" spans="1:29" s="2" customFormat="1" ht="29.25" customHeight="1" x14ac:dyDescent="0.2">
      <c r="B3" s="177" t="s">
        <v>41</v>
      </c>
      <c r="C3" s="177"/>
      <c r="D3" s="177"/>
      <c r="E3" s="179" t="s">
        <v>0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</row>
    <row r="4" spans="1:29" s="2" customFormat="1" ht="15" x14ac:dyDescent="0.2">
      <c r="B4" s="166" t="s">
        <v>42</v>
      </c>
      <c r="C4" s="166"/>
      <c r="D4" s="166"/>
      <c r="E4" s="180" t="s">
        <v>1</v>
      </c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</row>
    <row r="5" spans="1:29" s="2" customFormat="1" ht="30.75" customHeight="1" x14ac:dyDescent="0.2">
      <c r="B5" s="178" t="s">
        <v>43</v>
      </c>
      <c r="C5" s="178"/>
      <c r="D5" s="178"/>
      <c r="E5" s="167" t="s">
        <v>24</v>
      </c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9"/>
    </row>
    <row r="6" spans="1:29" s="2" customFormat="1" ht="197.25" customHeight="1" x14ac:dyDescent="0.2">
      <c r="B6" s="173" t="s">
        <v>2</v>
      </c>
      <c r="C6" s="174"/>
      <c r="D6" s="175"/>
      <c r="E6" s="170" t="s">
        <v>84</v>
      </c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2"/>
    </row>
    <row r="7" spans="1:29" ht="36" customHeight="1" x14ac:dyDescent="0.2">
      <c r="B7" s="124" t="s">
        <v>22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</row>
    <row r="8" spans="1:29" s="8" customFormat="1" ht="27.75" customHeight="1" x14ac:dyDescent="0.2">
      <c r="B8" s="125" t="s">
        <v>32</v>
      </c>
      <c r="C8" s="125"/>
      <c r="D8" s="125"/>
      <c r="E8" s="125"/>
      <c r="F8" s="132" t="s">
        <v>36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</row>
    <row r="9" spans="1:29" s="8" customFormat="1" ht="54.75" customHeight="1" x14ac:dyDescent="0.2">
      <c r="B9" s="126" t="s">
        <v>35</v>
      </c>
      <c r="C9" s="126"/>
      <c r="D9" s="126"/>
      <c r="E9" s="126"/>
      <c r="F9" s="127" t="s">
        <v>86</v>
      </c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</row>
    <row r="10" spans="1:29" s="8" customFormat="1" ht="49.5" customHeight="1" x14ac:dyDescent="0.2">
      <c r="B10" s="129" t="s">
        <v>85</v>
      </c>
      <c r="C10" s="130"/>
      <c r="D10" s="130"/>
      <c r="E10" s="131"/>
      <c r="F10" s="133" t="s">
        <v>87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5"/>
    </row>
    <row r="11" spans="1:29" s="8" customFormat="1" ht="35.25" customHeight="1" x14ac:dyDescent="0.2">
      <c r="B11" s="125" t="s">
        <v>25</v>
      </c>
      <c r="C11" s="125"/>
      <c r="D11" s="125"/>
      <c r="E11" s="125"/>
      <c r="F11" s="128" t="s">
        <v>88</v>
      </c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</row>
    <row r="12" spans="1:29" s="8" customFormat="1" ht="29.25" customHeight="1" x14ac:dyDescent="0.2">
      <c r="B12" s="141" t="s">
        <v>44</v>
      </c>
      <c r="C12" s="142"/>
      <c r="D12" s="142"/>
      <c r="E12" s="143"/>
      <c r="F12" s="144" t="s">
        <v>57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6"/>
    </row>
    <row r="13" spans="1:29" s="8" customFormat="1" ht="36" customHeight="1" x14ac:dyDescent="0.2">
      <c r="B13" s="136" t="s">
        <v>37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73"/>
    </row>
    <row r="14" spans="1:29" s="8" customFormat="1" ht="30" customHeight="1" x14ac:dyDescent="0.2">
      <c r="B14" s="156" t="s">
        <v>33</v>
      </c>
      <c r="C14" s="156"/>
      <c r="D14" s="156"/>
      <c r="E14" s="156"/>
      <c r="F14" s="184" t="s">
        <v>38</v>
      </c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6"/>
    </row>
    <row r="15" spans="1:29" s="8" customFormat="1" ht="15.75" x14ac:dyDescent="0.2">
      <c r="B15" s="156" t="s">
        <v>34</v>
      </c>
      <c r="C15" s="156"/>
      <c r="D15" s="156"/>
      <c r="E15" s="156"/>
      <c r="F15" s="138" t="s">
        <v>53</v>
      </c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40"/>
    </row>
    <row r="16" spans="1:29" ht="15.75" x14ac:dyDescent="0.2">
      <c r="B16" s="49"/>
      <c r="C16" s="187" t="s">
        <v>62</v>
      </c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9"/>
    </row>
    <row r="17" spans="2:31" ht="36" customHeight="1" x14ac:dyDescent="0.2">
      <c r="B17" s="52" t="s">
        <v>40</v>
      </c>
      <c r="C17" s="181" t="s">
        <v>26</v>
      </c>
      <c r="D17" s="182"/>
      <c r="E17" s="183"/>
      <c r="F17" s="53" t="s">
        <v>27</v>
      </c>
      <c r="G17" s="61" t="s">
        <v>4</v>
      </c>
      <c r="H17" s="60" t="s">
        <v>3</v>
      </c>
      <c r="I17" s="54" t="s">
        <v>28</v>
      </c>
      <c r="J17" s="54" t="s">
        <v>47</v>
      </c>
      <c r="K17" s="107" t="s">
        <v>5</v>
      </c>
      <c r="L17" s="5" t="s">
        <v>6</v>
      </c>
      <c r="M17" s="5" t="s">
        <v>7</v>
      </c>
      <c r="N17" s="5" t="s">
        <v>8</v>
      </c>
      <c r="O17" s="22" t="s">
        <v>48</v>
      </c>
      <c r="P17" s="6" t="s">
        <v>9</v>
      </c>
      <c r="Q17" s="6" t="s">
        <v>10</v>
      </c>
      <c r="R17" s="6" t="s">
        <v>11</v>
      </c>
      <c r="S17" s="6" t="s">
        <v>12</v>
      </c>
      <c r="T17" s="22" t="s">
        <v>49</v>
      </c>
      <c r="U17" s="6" t="s">
        <v>13</v>
      </c>
      <c r="V17" s="6" t="s">
        <v>14</v>
      </c>
      <c r="W17" s="6" t="s">
        <v>15</v>
      </c>
      <c r="X17" s="6" t="s">
        <v>16</v>
      </c>
      <c r="Y17" s="22" t="s">
        <v>50</v>
      </c>
      <c r="Z17" s="50" t="s">
        <v>29</v>
      </c>
      <c r="AA17" s="50" t="s">
        <v>30</v>
      </c>
      <c r="AB17" s="51" t="s">
        <v>63</v>
      </c>
      <c r="AC17" s="50" t="s">
        <v>31</v>
      </c>
    </row>
    <row r="18" spans="2:31" ht="62.25" customHeight="1" x14ac:dyDescent="0.2">
      <c r="B18" s="21">
        <v>1</v>
      </c>
      <c r="C18" s="160" t="s">
        <v>51</v>
      </c>
      <c r="D18" s="161"/>
      <c r="E18" s="162"/>
      <c r="F18" s="18"/>
      <c r="G18" s="20"/>
      <c r="H18" s="47" t="s">
        <v>19</v>
      </c>
      <c r="I18" s="14">
        <v>1400</v>
      </c>
      <c r="J18" s="14">
        <v>1400</v>
      </c>
      <c r="K18" s="108"/>
      <c r="L18" s="10"/>
      <c r="M18" s="10"/>
      <c r="N18" s="14"/>
      <c r="O18" s="23">
        <f>SUM(K18:N18)</f>
        <v>0</v>
      </c>
      <c r="P18" s="14"/>
      <c r="Q18" s="14"/>
      <c r="R18" s="14"/>
      <c r="S18" s="14"/>
      <c r="T18" s="14">
        <f>SUM(T19)</f>
        <v>0</v>
      </c>
      <c r="U18" s="14"/>
      <c r="V18" s="14"/>
      <c r="W18" s="14"/>
      <c r="X18" s="14"/>
      <c r="Y18" s="14">
        <f>SUM(U18:X18)</f>
        <v>0</v>
      </c>
      <c r="Z18" s="23">
        <f>SUM(O18+T18+Y18)</f>
        <v>0</v>
      </c>
      <c r="AA18" s="25">
        <f>SUM(Z18/J18)</f>
        <v>0</v>
      </c>
      <c r="AB18" s="7">
        <v>78720083</v>
      </c>
      <c r="AC18" s="26" t="s">
        <v>64</v>
      </c>
      <c r="AD18" s="34"/>
      <c r="AE18" s="34"/>
    </row>
    <row r="19" spans="2:31" ht="156.75" customHeight="1" x14ac:dyDescent="0.2">
      <c r="B19" s="4"/>
      <c r="C19" s="159"/>
      <c r="D19" s="157"/>
      <c r="E19" s="157"/>
      <c r="F19" s="39" t="s">
        <v>70</v>
      </c>
      <c r="G19" s="27"/>
      <c r="H19" s="19" t="s">
        <v>18</v>
      </c>
      <c r="I19" s="14">
        <v>1400</v>
      </c>
      <c r="J19" s="14">
        <v>1400</v>
      </c>
      <c r="K19" s="108">
        <v>98</v>
      </c>
      <c r="L19" s="10"/>
      <c r="M19" s="10"/>
      <c r="N19" s="41"/>
      <c r="O19" s="14">
        <f>SUM(K19:N19)</f>
        <v>98</v>
      </c>
      <c r="P19" s="10"/>
      <c r="Q19" s="10"/>
      <c r="R19" s="10"/>
      <c r="S19" s="10"/>
      <c r="T19" s="12">
        <f>SUM(P19:S19)</f>
        <v>0</v>
      </c>
      <c r="U19" s="10"/>
      <c r="V19" s="10"/>
      <c r="W19" s="10"/>
      <c r="X19" s="10"/>
      <c r="Y19" s="12">
        <f t="shared" ref="Y19:Y25" si="0">SUM(U19:X19)</f>
        <v>0</v>
      </c>
      <c r="Z19" s="14">
        <f>SUM(O19+T19+Y19)</f>
        <v>98</v>
      </c>
      <c r="AA19" s="25">
        <f>SUM(Z19/J19)</f>
        <v>7.0000000000000007E-2</v>
      </c>
      <c r="AB19" s="39"/>
      <c r="AC19" s="151" t="s">
        <v>93</v>
      </c>
      <c r="AE19" s="34"/>
    </row>
    <row r="20" spans="2:31" x14ac:dyDescent="0.2">
      <c r="B20" s="4"/>
      <c r="C20" s="58"/>
      <c r="D20" s="55"/>
      <c r="E20" s="56"/>
      <c r="F20" s="27"/>
      <c r="G20" s="48" t="s">
        <v>89</v>
      </c>
      <c r="H20" s="19" t="s">
        <v>19</v>
      </c>
      <c r="I20" s="14"/>
      <c r="J20" s="14"/>
      <c r="K20" s="108">
        <v>44</v>
      </c>
      <c r="L20" s="10"/>
      <c r="M20" s="10"/>
      <c r="N20" s="10"/>
      <c r="O20" s="14">
        <f>+K20+L20+M20+N20</f>
        <v>44</v>
      </c>
      <c r="P20" s="10"/>
      <c r="Q20" s="10"/>
      <c r="R20" s="10"/>
      <c r="S20" s="10"/>
      <c r="T20" s="12">
        <f>+P20+Q20+R20+S20</f>
        <v>0</v>
      </c>
      <c r="U20" s="10"/>
      <c r="V20" s="10"/>
      <c r="W20" s="10"/>
      <c r="X20" s="10"/>
      <c r="Y20" s="12">
        <f t="shared" si="0"/>
        <v>0</v>
      </c>
      <c r="Z20" s="14">
        <f>+O20+T20+Y20</f>
        <v>44</v>
      </c>
      <c r="AA20" s="25"/>
      <c r="AB20" s="30"/>
      <c r="AC20" s="152"/>
    </row>
    <row r="21" spans="2:31" x14ac:dyDescent="0.2">
      <c r="B21" s="4"/>
      <c r="C21" s="58"/>
      <c r="D21" s="55"/>
      <c r="E21" s="56"/>
      <c r="F21" s="27"/>
      <c r="G21" s="48" t="s">
        <v>90</v>
      </c>
      <c r="H21" s="19" t="s">
        <v>19</v>
      </c>
      <c r="I21" s="14"/>
      <c r="J21" s="14"/>
      <c r="K21" s="108">
        <v>54</v>
      </c>
      <c r="L21" s="10"/>
      <c r="M21" s="10"/>
      <c r="N21" s="10"/>
      <c r="O21" s="14">
        <f>+K21+L21+M21+N21</f>
        <v>54</v>
      </c>
      <c r="P21" s="10"/>
      <c r="Q21" s="10"/>
      <c r="R21" s="10"/>
      <c r="S21" s="10"/>
      <c r="T21" s="12">
        <f>+P21+Q21+R21+S21</f>
        <v>0</v>
      </c>
      <c r="U21" s="10"/>
      <c r="V21" s="10"/>
      <c r="W21" s="10"/>
      <c r="X21" s="10"/>
      <c r="Y21" s="12">
        <f t="shared" si="0"/>
        <v>0</v>
      </c>
      <c r="Z21" s="14">
        <f>+O21+T21+Y21</f>
        <v>54</v>
      </c>
      <c r="AA21" s="25"/>
      <c r="AB21" s="30"/>
      <c r="AC21" s="153"/>
    </row>
    <row r="22" spans="2:31" ht="76.5" x14ac:dyDescent="0.2">
      <c r="B22" s="4"/>
      <c r="C22" s="159"/>
      <c r="D22" s="157"/>
      <c r="E22" s="157"/>
      <c r="F22" s="39" t="s">
        <v>60</v>
      </c>
      <c r="G22" s="27"/>
      <c r="H22" s="19" t="s">
        <v>21</v>
      </c>
      <c r="I22" s="14">
        <v>10</v>
      </c>
      <c r="J22" s="14">
        <v>10</v>
      </c>
      <c r="K22" s="122" t="s">
        <v>91</v>
      </c>
      <c r="L22" s="123"/>
      <c r="M22" s="123"/>
      <c r="N22" s="123"/>
      <c r="O22" s="57">
        <f>+K22+L22+M22+N22</f>
        <v>2</v>
      </c>
      <c r="P22" s="10"/>
      <c r="Q22" s="10"/>
      <c r="R22" s="10"/>
      <c r="S22" s="10"/>
      <c r="T22" s="78">
        <f>SUM(P22:S22)</f>
        <v>0</v>
      </c>
      <c r="U22" s="10"/>
      <c r="V22" s="10"/>
      <c r="W22" s="10"/>
      <c r="X22" s="10"/>
      <c r="Y22" s="78">
        <f>SUM(U22:X22)</f>
        <v>0</v>
      </c>
      <c r="Z22" s="57">
        <f t="shared" ref="Z22:Z28" si="1">SUM(O22+T22+Y22)</f>
        <v>2</v>
      </c>
      <c r="AA22" s="38">
        <f>SUM(Z22/J22)</f>
        <v>0.2</v>
      </c>
      <c r="AB22" s="27"/>
      <c r="AC22" s="39"/>
    </row>
    <row r="23" spans="2:31" ht="63.75" x14ac:dyDescent="0.2">
      <c r="B23" s="4"/>
      <c r="C23" s="148"/>
      <c r="D23" s="149"/>
      <c r="E23" s="150"/>
      <c r="F23" s="105"/>
      <c r="G23" s="16" t="s">
        <v>23</v>
      </c>
      <c r="H23" s="19" t="s">
        <v>17</v>
      </c>
      <c r="I23" s="33">
        <v>12</v>
      </c>
      <c r="J23" s="33">
        <v>12</v>
      </c>
      <c r="K23" s="113" t="s">
        <v>91</v>
      </c>
      <c r="L23" s="114"/>
      <c r="M23" s="114"/>
      <c r="N23" s="114"/>
      <c r="O23" s="14">
        <f>+K23+L23+M23+N23</f>
        <v>2</v>
      </c>
      <c r="P23" s="10"/>
      <c r="Q23" s="10"/>
      <c r="R23" s="10"/>
      <c r="S23" s="10"/>
      <c r="T23" s="12">
        <f>SUM(P23:S23)</f>
        <v>0</v>
      </c>
      <c r="U23" s="10"/>
      <c r="V23" s="10"/>
      <c r="W23" s="10"/>
      <c r="X23" s="10"/>
      <c r="Y23" s="12">
        <f>SUM(U23:X23)</f>
        <v>0</v>
      </c>
      <c r="Z23" s="14">
        <f t="shared" si="1"/>
        <v>2</v>
      </c>
      <c r="AA23" s="42">
        <f>SUM(Z23/J23)</f>
        <v>0.16666666666666666</v>
      </c>
      <c r="AB23" s="30"/>
      <c r="AC23" s="27"/>
    </row>
    <row r="24" spans="2:31" ht="76.5" x14ac:dyDescent="0.2">
      <c r="B24" s="4"/>
      <c r="C24" s="157"/>
      <c r="D24" s="157"/>
      <c r="E24" s="157"/>
      <c r="F24" s="105"/>
      <c r="G24" s="16" t="s">
        <v>65</v>
      </c>
      <c r="H24" s="19" t="s">
        <v>17</v>
      </c>
      <c r="I24" s="33">
        <v>25</v>
      </c>
      <c r="J24" s="33">
        <v>25</v>
      </c>
      <c r="K24" s="116">
        <v>2</v>
      </c>
      <c r="L24" s="115"/>
      <c r="M24" s="114"/>
      <c r="N24" s="114"/>
      <c r="O24" s="40">
        <f>SUM(K24:N24)</f>
        <v>2</v>
      </c>
      <c r="P24" s="13"/>
      <c r="Q24" s="13"/>
      <c r="R24" s="82"/>
      <c r="S24" s="13"/>
      <c r="T24" s="11">
        <f>SUM(P24:S24)</f>
        <v>0</v>
      </c>
      <c r="U24" s="13"/>
      <c r="V24" s="13"/>
      <c r="W24" s="13"/>
      <c r="X24" s="13"/>
      <c r="Y24" s="11">
        <f>SUM(U24:X24)</f>
        <v>0</v>
      </c>
      <c r="Z24" s="40">
        <f t="shared" si="1"/>
        <v>2</v>
      </c>
      <c r="AA24" s="42">
        <f>SUM(Z24/J24)</f>
        <v>0.08</v>
      </c>
      <c r="AB24" s="30"/>
      <c r="AC24" s="27"/>
    </row>
    <row r="25" spans="2:31" ht="102" x14ac:dyDescent="0.2">
      <c r="B25" s="4"/>
      <c r="C25" s="157"/>
      <c r="D25" s="157"/>
      <c r="E25" s="157"/>
      <c r="F25" s="105"/>
      <c r="G25" s="16" t="s">
        <v>66</v>
      </c>
      <c r="H25" s="19" t="s">
        <v>17</v>
      </c>
      <c r="I25" s="33">
        <v>52</v>
      </c>
      <c r="J25" s="33">
        <v>52</v>
      </c>
      <c r="K25" s="110"/>
      <c r="L25" s="13"/>
      <c r="M25" s="13"/>
      <c r="N25" s="13"/>
      <c r="O25" s="32">
        <f>SUM(K25:N25)</f>
        <v>0</v>
      </c>
      <c r="P25" s="13"/>
      <c r="Q25" s="13"/>
      <c r="R25" s="13"/>
      <c r="S25" s="13"/>
      <c r="T25" s="32">
        <f>SUM(P25:S25)</f>
        <v>0</v>
      </c>
      <c r="U25" s="13"/>
      <c r="V25" s="13"/>
      <c r="W25" s="13"/>
      <c r="X25" s="82"/>
      <c r="Y25" s="32">
        <f t="shared" si="0"/>
        <v>0</v>
      </c>
      <c r="Z25" s="32">
        <f t="shared" si="1"/>
        <v>0</v>
      </c>
      <c r="AA25" s="38">
        <f t="shared" ref="AA25:AA27" si="2">SUM(Z25/J25)</f>
        <v>0</v>
      </c>
      <c r="AB25" s="15"/>
      <c r="AC25" s="27"/>
    </row>
    <row r="26" spans="2:31" ht="76.5" x14ac:dyDescent="0.2">
      <c r="B26" s="4"/>
      <c r="C26" s="66"/>
      <c r="D26" s="67"/>
      <c r="E26" s="68"/>
      <c r="F26" s="105"/>
      <c r="G26" s="16" t="s">
        <v>67</v>
      </c>
      <c r="H26" s="19" t="s">
        <v>17</v>
      </c>
      <c r="I26" s="33">
        <v>6</v>
      </c>
      <c r="J26" s="33">
        <v>6</v>
      </c>
      <c r="K26" s="111"/>
      <c r="L26" s="75"/>
      <c r="M26" s="75"/>
      <c r="N26" s="13"/>
      <c r="O26" s="40">
        <f>SUM(K26:N26)</f>
        <v>0</v>
      </c>
      <c r="P26" s="13"/>
      <c r="Q26" s="82"/>
      <c r="R26" s="82"/>
      <c r="S26" s="82"/>
      <c r="T26" s="11">
        <f>SUM(P26:S26)</f>
        <v>0</v>
      </c>
      <c r="U26" s="82"/>
      <c r="V26" s="82"/>
      <c r="W26" s="82"/>
      <c r="X26" s="82"/>
      <c r="Y26" s="82"/>
      <c r="Z26" s="40">
        <f t="shared" si="1"/>
        <v>0</v>
      </c>
      <c r="AA26" s="42">
        <f t="shared" si="2"/>
        <v>0</v>
      </c>
      <c r="AB26" s="15"/>
      <c r="AC26" s="74"/>
    </row>
    <row r="27" spans="2:31" ht="63.75" x14ac:dyDescent="0.2">
      <c r="B27" s="4"/>
      <c r="C27" s="148"/>
      <c r="D27" s="149"/>
      <c r="E27" s="150"/>
      <c r="F27" s="39" t="s">
        <v>68</v>
      </c>
      <c r="G27" s="27"/>
      <c r="H27" s="19" t="s">
        <v>21</v>
      </c>
      <c r="I27" s="57">
        <v>52</v>
      </c>
      <c r="J27" s="57">
        <v>52</v>
      </c>
      <c r="K27" s="112"/>
      <c r="L27" s="10"/>
      <c r="M27" s="83"/>
      <c r="N27" s="83"/>
      <c r="O27" s="78">
        <f>SUM(K27:N27)</f>
        <v>0</v>
      </c>
      <c r="P27" s="83"/>
      <c r="Q27" s="83"/>
      <c r="R27" s="83"/>
      <c r="S27" s="83"/>
      <c r="T27" s="83"/>
      <c r="U27" s="83"/>
      <c r="V27" s="83"/>
      <c r="W27" s="83"/>
      <c r="X27" s="10"/>
      <c r="Y27" s="12">
        <f>SUM(U27:X27)</f>
        <v>0</v>
      </c>
      <c r="Z27" s="14">
        <f t="shared" si="1"/>
        <v>0</v>
      </c>
      <c r="AA27" s="81">
        <f t="shared" si="2"/>
        <v>0</v>
      </c>
      <c r="AB27" s="15"/>
      <c r="AC27" s="15" t="s">
        <v>92</v>
      </c>
    </row>
    <row r="28" spans="2:31" ht="63.75" x14ac:dyDescent="0.2">
      <c r="B28" s="4"/>
      <c r="C28" s="157"/>
      <c r="D28" s="157"/>
      <c r="E28" s="157"/>
      <c r="F28" s="39" t="s">
        <v>69</v>
      </c>
      <c r="G28" s="27"/>
      <c r="H28" s="19" t="s">
        <v>20</v>
      </c>
      <c r="I28" s="57">
        <v>85</v>
      </c>
      <c r="J28" s="57">
        <v>85</v>
      </c>
      <c r="K28" s="109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10"/>
      <c r="Y28" s="12">
        <f>SUM(U28:X28)</f>
        <v>0</v>
      </c>
      <c r="Z28" s="14">
        <f t="shared" si="1"/>
        <v>0</v>
      </c>
      <c r="AA28" s="81">
        <f t="shared" ref="AA28" si="3">SUM(Z28/J28)</f>
        <v>0</v>
      </c>
      <c r="AB28" s="15"/>
      <c r="AC28" s="28"/>
    </row>
    <row r="29" spans="2:31" s="8" customFormat="1" ht="36" customHeight="1" x14ac:dyDescent="0.2">
      <c r="B29" s="136" t="s">
        <v>39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73"/>
    </row>
    <row r="30" spans="2:31" s="8" customFormat="1" ht="36" customHeight="1" x14ac:dyDescent="0.2">
      <c r="B30" s="156" t="s">
        <v>33</v>
      </c>
      <c r="C30" s="156"/>
      <c r="D30" s="156"/>
      <c r="E30" s="156"/>
      <c r="F30" s="147" t="s">
        <v>52</v>
      </c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</row>
    <row r="31" spans="2:31" s="8" customFormat="1" ht="36" customHeight="1" x14ac:dyDescent="0.2">
      <c r="B31" s="154" t="s">
        <v>34</v>
      </c>
      <c r="C31" s="154"/>
      <c r="D31" s="154"/>
      <c r="E31" s="154"/>
      <c r="F31" s="155" t="s">
        <v>54</v>
      </c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</row>
    <row r="32" spans="2:31" ht="88.5" customHeight="1" x14ac:dyDescent="0.2">
      <c r="B32" s="21">
        <v>4</v>
      </c>
      <c r="C32" s="158" t="s">
        <v>71</v>
      </c>
      <c r="D32" s="158"/>
      <c r="E32" s="158"/>
      <c r="F32" s="13"/>
      <c r="G32" s="16"/>
      <c r="H32" s="47" t="s">
        <v>19</v>
      </c>
      <c r="I32" s="46">
        <v>15000</v>
      </c>
      <c r="J32" s="80">
        <v>15000</v>
      </c>
      <c r="K32" s="117"/>
      <c r="L32" s="85"/>
      <c r="M32" s="88"/>
      <c r="N32" s="90"/>
      <c r="O32" s="59">
        <f t="shared" ref="O32:O37" si="4">SUM(K32:N32)</f>
        <v>0</v>
      </c>
      <c r="P32" s="91"/>
      <c r="Q32" s="92"/>
      <c r="R32" s="93"/>
      <c r="S32" s="99"/>
      <c r="T32" s="59">
        <f t="shared" ref="T32:T35" si="5">SUM(P32:S32)</f>
        <v>0</v>
      </c>
      <c r="U32" s="59"/>
      <c r="V32" s="59"/>
      <c r="W32" s="59"/>
      <c r="X32" s="79"/>
      <c r="Y32" s="59">
        <f>SUM(U32:X32)</f>
        <v>0</v>
      </c>
      <c r="Z32" s="59">
        <f t="shared" ref="Z32:Z34" si="6">SUM(O32+T32+Y32)</f>
        <v>0</v>
      </c>
      <c r="AA32" s="81">
        <f t="shared" ref="AA32:AA37" si="7">SUM(Z32/J32)</f>
        <v>0</v>
      </c>
      <c r="AB32" s="7">
        <v>343730000</v>
      </c>
      <c r="AC32" s="89" t="s">
        <v>64</v>
      </c>
    </row>
    <row r="33" spans="2:29" ht="52.5" customHeight="1" x14ac:dyDescent="0.2">
      <c r="B33" s="4"/>
      <c r="C33" s="157"/>
      <c r="D33" s="157"/>
      <c r="E33" s="157"/>
      <c r="F33" s="39" t="s">
        <v>72</v>
      </c>
      <c r="G33" s="27"/>
      <c r="H33" s="19" t="s">
        <v>18</v>
      </c>
      <c r="I33" s="14">
        <v>15000</v>
      </c>
      <c r="J33" s="102">
        <v>15000</v>
      </c>
      <c r="K33" s="117"/>
      <c r="L33" s="59"/>
      <c r="M33" s="59"/>
      <c r="N33" s="59"/>
      <c r="O33" s="59">
        <f t="shared" si="4"/>
        <v>0</v>
      </c>
      <c r="P33" s="59"/>
      <c r="Q33" s="59"/>
      <c r="R33" s="59"/>
      <c r="S33" s="59"/>
      <c r="T33" s="59">
        <f t="shared" si="5"/>
        <v>0</v>
      </c>
      <c r="U33" s="79"/>
      <c r="V33" s="79"/>
      <c r="W33" s="59"/>
      <c r="X33" s="79"/>
      <c r="Y33" s="59">
        <f>SUM(U33:X33)</f>
        <v>0</v>
      </c>
      <c r="Z33" s="59">
        <f t="shared" si="6"/>
        <v>0</v>
      </c>
      <c r="AA33" s="81">
        <f t="shared" si="7"/>
        <v>0</v>
      </c>
      <c r="AB33" s="15"/>
      <c r="AC33" s="192" t="s">
        <v>94</v>
      </c>
    </row>
    <row r="34" spans="2:29" ht="67.5" customHeight="1" x14ac:dyDescent="0.2">
      <c r="B34" s="4"/>
      <c r="C34" s="35"/>
      <c r="D34" s="36"/>
      <c r="E34" s="37"/>
      <c r="F34" s="39" t="s">
        <v>76</v>
      </c>
      <c r="G34" s="27"/>
      <c r="H34" s="19" t="s">
        <v>21</v>
      </c>
      <c r="I34" s="40">
        <v>15</v>
      </c>
      <c r="J34" s="40">
        <v>15</v>
      </c>
      <c r="K34" s="118"/>
      <c r="L34" s="17"/>
      <c r="M34" s="17"/>
      <c r="N34" s="17"/>
      <c r="O34" s="17">
        <f t="shared" si="4"/>
        <v>0</v>
      </c>
      <c r="P34" s="17"/>
      <c r="Q34" s="17"/>
      <c r="R34" s="17"/>
      <c r="S34" s="17"/>
      <c r="T34" s="17">
        <f t="shared" si="5"/>
        <v>0</v>
      </c>
      <c r="U34" s="87"/>
      <c r="V34" s="87"/>
      <c r="W34" s="17"/>
      <c r="X34" s="17"/>
      <c r="Y34" s="17">
        <f>+W34+X34</f>
        <v>0</v>
      </c>
      <c r="Z34" s="17">
        <f t="shared" si="6"/>
        <v>0</v>
      </c>
      <c r="AA34" s="38">
        <f t="shared" si="7"/>
        <v>0</v>
      </c>
      <c r="AB34" s="15"/>
      <c r="AC34" s="193"/>
    </row>
    <row r="35" spans="2:29" ht="67.5" customHeight="1" x14ac:dyDescent="0.2">
      <c r="B35" s="4"/>
      <c r="C35" s="43"/>
      <c r="D35" s="44"/>
      <c r="E35" s="45"/>
      <c r="F35" s="39" t="s">
        <v>73</v>
      </c>
      <c r="G35" s="27"/>
      <c r="H35" s="19" t="s">
        <v>21</v>
      </c>
      <c r="I35" s="40">
        <v>200</v>
      </c>
      <c r="J35" s="40">
        <v>200</v>
      </c>
      <c r="K35" s="118"/>
      <c r="L35" s="17"/>
      <c r="M35" s="17"/>
      <c r="N35" s="17"/>
      <c r="O35" s="17">
        <f t="shared" si="4"/>
        <v>0</v>
      </c>
      <c r="P35" s="17"/>
      <c r="Q35" s="17"/>
      <c r="R35" s="17"/>
      <c r="S35" s="17"/>
      <c r="T35" s="17">
        <f t="shared" si="5"/>
        <v>0</v>
      </c>
      <c r="U35" s="87"/>
      <c r="V35" s="87"/>
      <c r="W35" s="87"/>
      <c r="X35" s="87"/>
      <c r="Y35" s="87"/>
      <c r="Z35" s="17"/>
      <c r="AA35" s="38">
        <f t="shared" si="7"/>
        <v>0</v>
      </c>
      <c r="AB35" s="15"/>
      <c r="AC35" s="192" t="s">
        <v>94</v>
      </c>
    </row>
    <row r="36" spans="2:29" ht="67.5" customHeight="1" x14ac:dyDescent="0.2">
      <c r="B36" s="3"/>
      <c r="C36" s="95"/>
      <c r="D36" s="96"/>
      <c r="E36" s="97"/>
      <c r="F36" s="39" t="s">
        <v>74</v>
      </c>
      <c r="G36" s="27"/>
      <c r="H36" s="19" t="s">
        <v>21</v>
      </c>
      <c r="I36" s="40">
        <v>100</v>
      </c>
      <c r="J36" s="40">
        <v>100</v>
      </c>
      <c r="K36" s="119"/>
      <c r="L36" s="17"/>
      <c r="M36" s="87"/>
      <c r="N36" s="77"/>
      <c r="O36" s="17">
        <f t="shared" si="4"/>
        <v>0</v>
      </c>
      <c r="P36" s="87"/>
      <c r="Q36" s="87"/>
      <c r="R36" s="87"/>
      <c r="S36" s="87"/>
      <c r="T36" s="87"/>
      <c r="U36" s="87"/>
      <c r="V36" s="87"/>
      <c r="W36" s="17"/>
      <c r="X36" s="87"/>
      <c r="Y36" s="17"/>
      <c r="Z36" s="17"/>
      <c r="AA36" s="38">
        <f t="shared" si="7"/>
        <v>0</v>
      </c>
      <c r="AB36" s="15"/>
      <c r="AC36" s="193"/>
    </row>
    <row r="37" spans="2:29" ht="64.5" customHeight="1" x14ac:dyDescent="0.2">
      <c r="B37" s="4"/>
      <c r="C37" s="62"/>
      <c r="D37" s="63"/>
      <c r="E37" s="64"/>
      <c r="F37" s="39" t="s">
        <v>75</v>
      </c>
      <c r="G37" s="27"/>
      <c r="H37" s="19" t="s">
        <v>21</v>
      </c>
      <c r="I37" s="40">
        <v>250</v>
      </c>
      <c r="J37" s="19">
        <v>250</v>
      </c>
      <c r="K37" s="118"/>
      <c r="L37" s="17"/>
      <c r="M37" s="17"/>
      <c r="N37" s="17"/>
      <c r="O37" s="17">
        <f t="shared" si="4"/>
        <v>0</v>
      </c>
      <c r="P37" s="17"/>
      <c r="Q37" s="17"/>
      <c r="R37" s="17"/>
      <c r="S37" s="17"/>
      <c r="T37" s="17">
        <f>SUM(P37:S37)</f>
        <v>0</v>
      </c>
      <c r="U37" s="87"/>
      <c r="V37" s="87"/>
      <c r="W37" s="87"/>
      <c r="X37" s="87"/>
      <c r="Y37" s="87"/>
      <c r="Z37" s="17"/>
      <c r="AA37" s="38">
        <f t="shared" si="7"/>
        <v>0</v>
      </c>
      <c r="AB37" s="15"/>
      <c r="AC37" s="194"/>
    </row>
    <row r="38" spans="2:29" ht="48.75" customHeight="1" x14ac:dyDescent="0.2">
      <c r="B38" s="24"/>
      <c r="C38" s="199" t="s">
        <v>45</v>
      </c>
      <c r="D38" s="200"/>
      <c r="E38" s="201"/>
      <c r="F38" s="184" t="s">
        <v>55</v>
      </c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6"/>
    </row>
    <row r="39" spans="2:29" ht="36" customHeight="1" x14ac:dyDescent="0.2">
      <c r="B39" s="21">
        <v>2</v>
      </c>
      <c r="C39" s="160" t="s">
        <v>78</v>
      </c>
      <c r="D39" s="161"/>
      <c r="E39" s="162"/>
      <c r="F39" s="18"/>
      <c r="G39" s="3"/>
      <c r="H39" s="10" t="s">
        <v>18</v>
      </c>
      <c r="I39" s="23">
        <v>1748</v>
      </c>
      <c r="J39" s="65">
        <v>1748</v>
      </c>
      <c r="K39" s="117"/>
      <c r="L39" s="65"/>
      <c r="M39" s="88"/>
      <c r="N39" s="90"/>
      <c r="O39" s="86">
        <f>SUM(K39:N39)</f>
        <v>0</v>
      </c>
      <c r="P39" s="10"/>
      <c r="Q39" s="10"/>
      <c r="R39" s="10"/>
      <c r="S39" s="10"/>
      <c r="T39" s="78">
        <f>SUM(P39:S39)</f>
        <v>0</v>
      </c>
      <c r="U39" s="83"/>
      <c r="V39" s="10"/>
      <c r="W39" s="83"/>
      <c r="X39" s="83"/>
      <c r="Y39" s="78">
        <f>SUM(U39:X39)</f>
        <v>0</v>
      </c>
      <c r="Z39" s="101">
        <f>SUM(O39+T39+Y39)</f>
        <v>0</v>
      </c>
      <c r="AA39" s="81">
        <f>SUM(Z39/J39)</f>
        <v>0</v>
      </c>
      <c r="AB39" s="7">
        <v>1500000</v>
      </c>
      <c r="AC39" s="26" t="s">
        <v>64</v>
      </c>
    </row>
    <row r="40" spans="2:29" ht="36" customHeight="1" x14ac:dyDescent="0.2">
      <c r="B40" s="4"/>
      <c r="C40" s="157"/>
      <c r="D40" s="157"/>
      <c r="E40" s="157"/>
      <c r="F40" s="39" t="s">
        <v>79</v>
      </c>
      <c r="G40" s="27"/>
      <c r="H40" s="13" t="s">
        <v>18</v>
      </c>
      <c r="I40" s="23">
        <v>1000</v>
      </c>
      <c r="J40" s="29">
        <v>1000</v>
      </c>
      <c r="K40" s="117"/>
      <c r="L40" s="10"/>
      <c r="M40" s="10"/>
      <c r="N40" s="10"/>
      <c r="O40" s="86">
        <f>SUM(K40:N40)</f>
        <v>0</v>
      </c>
      <c r="P40" s="10"/>
      <c r="Q40" s="10"/>
      <c r="R40" s="10"/>
      <c r="S40" s="10"/>
      <c r="T40" s="78">
        <f>SUM(P40:S40)</f>
        <v>0</v>
      </c>
      <c r="U40" s="83"/>
      <c r="V40" s="10"/>
      <c r="W40" s="83"/>
      <c r="X40" s="83"/>
      <c r="Y40" s="78">
        <f>SUM(U40:X40)</f>
        <v>0</v>
      </c>
      <c r="Z40" s="78">
        <f>SUM(O40+T40+Y40)</f>
        <v>0</v>
      </c>
      <c r="AA40" s="81">
        <f>SUM(Z40/J40)</f>
        <v>0</v>
      </c>
      <c r="AB40" s="15"/>
      <c r="AC40" s="190" t="s">
        <v>94</v>
      </c>
    </row>
    <row r="41" spans="2:29" ht="36" customHeight="1" x14ac:dyDescent="0.2">
      <c r="B41" s="4"/>
      <c r="C41" s="157"/>
      <c r="D41" s="157"/>
      <c r="E41" s="157"/>
      <c r="F41" s="39" t="s">
        <v>80</v>
      </c>
      <c r="G41" s="27"/>
      <c r="H41" s="13" t="s">
        <v>18</v>
      </c>
      <c r="I41" s="23">
        <v>748</v>
      </c>
      <c r="J41" s="29">
        <v>748</v>
      </c>
      <c r="K41" s="117"/>
      <c r="L41" s="10"/>
      <c r="M41" s="10"/>
      <c r="N41" s="10"/>
      <c r="O41" s="86">
        <f>SUM(K41:N41)</f>
        <v>0</v>
      </c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6">
        <f>SUM(O41+T41+Y41)</f>
        <v>0</v>
      </c>
      <c r="AA41" s="81">
        <f>SUM(Z41/J41)</f>
        <v>0</v>
      </c>
      <c r="AB41" s="15"/>
      <c r="AC41" s="191"/>
    </row>
    <row r="42" spans="2:29" ht="60" customHeight="1" x14ac:dyDescent="0.2">
      <c r="B42" s="24"/>
      <c r="C42" s="198" t="s">
        <v>46</v>
      </c>
      <c r="D42" s="198"/>
      <c r="E42" s="198"/>
      <c r="F42" s="184" t="s">
        <v>56</v>
      </c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6"/>
    </row>
    <row r="43" spans="2:29" ht="53.25" customHeight="1" x14ac:dyDescent="0.2">
      <c r="B43" s="21">
        <v>3</v>
      </c>
      <c r="C43" s="160" t="s">
        <v>81</v>
      </c>
      <c r="D43" s="161"/>
      <c r="E43" s="162"/>
      <c r="F43" s="9"/>
      <c r="G43" s="3"/>
      <c r="H43" s="10" t="s">
        <v>19</v>
      </c>
      <c r="I43" s="23">
        <v>2000</v>
      </c>
      <c r="J43" s="80">
        <v>2000</v>
      </c>
      <c r="K43" s="117"/>
      <c r="L43" s="65"/>
      <c r="M43" s="88"/>
      <c r="N43" s="65"/>
      <c r="O43" s="84">
        <f>+K43+L43+M43+N43:N43</f>
        <v>0</v>
      </c>
      <c r="P43" s="91"/>
      <c r="Q43" s="10"/>
      <c r="R43" s="83"/>
      <c r="S43" s="10"/>
      <c r="T43" s="78">
        <f>SUM(P43:S43)</f>
        <v>0</v>
      </c>
      <c r="U43" s="76"/>
      <c r="V43" s="10"/>
      <c r="W43" s="10"/>
      <c r="X43" s="10"/>
      <c r="Y43" s="78">
        <f>SUM(U43:X43)</f>
        <v>0</v>
      </c>
      <c r="Z43" s="100">
        <f>SUM(O43+T43+Y43)</f>
        <v>0</v>
      </c>
      <c r="AA43" s="81">
        <f>SUM(Z43/J43)</f>
        <v>0</v>
      </c>
      <c r="AB43" s="7">
        <v>2000000</v>
      </c>
      <c r="AC43" s="89" t="s">
        <v>77</v>
      </c>
    </row>
    <row r="44" spans="2:29" ht="51.75" customHeight="1" x14ac:dyDescent="0.2">
      <c r="B44" s="21"/>
      <c r="C44" s="69"/>
      <c r="D44" s="70"/>
      <c r="E44" s="71"/>
      <c r="F44" s="106" t="s">
        <v>81</v>
      </c>
      <c r="G44" s="27"/>
      <c r="H44" s="13" t="s">
        <v>18</v>
      </c>
      <c r="I44" s="72">
        <v>2000</v>
      </c>
      <c r="J44" s="80">
        <v>2000</v>
      </c>
      <c r="K44" s="117"/>
      <c r="L44" s="83"/>
      <c r="M44" s="83"/>
      <c r="N44" s="83"/>
      <c r="O44" s="83"/>
      <c r="P44" s="83"/>
      <c r="Q44" s="10"/>
      <c r="R44" s="83"/>
      <c r="S44" s="83"/>
      <c r="T44" s="78">
        <f>SUM(P44:S44)</f>
        <v>0</v>
      </c>
      <c r="U44" s="83"/>
      <c r="V44" s="83"/>
      <c r="W44" s="83"/>
      <c r="X44" s="83"/>
      <c r="Y44" s="83"/>
      <c r="Z44" s="86">
        <f>SUM(O44+T44+Y44)</f>
        <v>0</v>
      </c>
      <c r="AA44" s="81">
        <f>SUM(Z44/J44)</f>
        <v>0</v>
      </c>
      <c r="AB44" s="15"/>
      <c r="AC44" s="190" t="s">
        <v>94</v>
      </c>
    </row>
    <row r="45" spans="2:29" ht="27" customHeight="1" x14ac:dyDescent="0.2">
      <c r="B45" s="4"/>
      <c r="C45" s="157"/>
      <c r="D45" s="157"/>
      <c r="E45" s="157"/>
      <c r="F45" s="106" t="s">
        <v>82</v>
      </c>
      <c r="G45" s="27"/>
      <c r="H45" s="19" t="s">
        <v>21</v>
      </c>
      <c r="I45" s="98">
        <v>3</v>
      </c>
      <c r="J45" s="102">
        <v>3</v>
      </c>
      <c r="K45" s="120"/>
      <c r="L45" s="10"/>
      <c r="M45" s="10"/>
      <c r="N45" s="10"/>
      <c r="O45" s="86">
        <f>SUM(K45:N45)</f>
        <v>0</v>
      </c>
      <c r="P45" s="10"/>
      <c r="Q45" s="10"/>
      <c r="R45" s="79"/>
      <c r="S45" s="10"/>
      <c r="T45" s="78">
        <f>SUM(P45:S45)</f>
        <v>0</v>
      </c>
      <c r="U45" s="10"/>
      <c r="V45" s="10"/>
      <c r="W45" s="10"/>
      <c r="X45" s="10"/>
      <c r="Y45" s="78">
        <f>SUM(U45:X45)</f>
        <v>0</v>
      </c>
      <c r="Z45" s="104">
        <f>SUM(O45+T45+Y45)</f>
        <v>0</v>
      </c>
      <c r="AA45" s="81">
        <f>SUM(Z45/J45)</f>
        <v>0</v>
      </c>
      <c r="AB45" s="15"/>
      <c r="AC45" s="191"/>
    </row>
    <row r="46" spans="2:29" ht="30.75" customHeight="1" x14ac:dyDescent="0.2">
      <c r="B46" s="195" t="s">
        <v>83</v>
      </c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7"/>
    </row>
    <row r="47" spans="2:29" ht="36" customHeight="1" x14ac:dyDescent="0.2">
      <c r="R47" s="8"/>
    </row>
    <row r="48" spans="2:29" ht="36" customHeight="1" x14ac:dyDescent="0.2">
      <c r="I48" s="34"/>
      <c r="R48" s="8"/>
    </row>
    <row r="49" spans="6:23" ht="36" customHeight="1" x14ac:dyDescent="0.25">
      <c r="F49" s="121"/>
      <c r="R49" s="8"/>
    </row>
    <row r="50" spans="6:23" ht="36" customHeight="1" x14ac:dyDescent="0.2">
      <c r="O50" s="34"/>
      <c r="R50" s="8"/>
      <c r="W50" s="34"/>
    </row>
    <row r="51" spans="6:23" ht="36" customHeight="1" x14ac:dyDescent="0.2">
      <c r="I51" s="34"/>
      <c r="J51" s="34"/>
      <c r="O51" s="103"/>
      <c r="P51" s="34"/>
      <c r="R51" s="8"/>
    </row>
    <row r="52" spans="6:23" ht="36" customHeight="1" x14ac:dyDescent="0.2">
      <c r="P52" s="34"/>
      <c r="R52" s="8"/>
      <c r="T52" s="34"/>
      <c r="V52" s="34"/>
      <c r="W52" s="34"/>
    </row>
    <row r="53" spans="6:23" ht="36" customHeight="1" x14ac:dyDescent="0.2">
      <c r="L53" s="34"/>
      <c r="R53" s="8"/>
    </row>
    <row r="54" spans="6:23" ht="36" customHeight="1" x14ac:dyDescent="0.2">
      <c r="P54" s="1" t="s">
        <v>59</v>
      </c>
      <c r="R54" s="94"/>
    </row>
    <row r="55" spans="6:23" ht="36" customHeight="1" x14ac:dyDescent="0.2"/>
    <row r="56" spans="6:23" ht="36" customHeight="1" x14ac:dyDescent="0.2"/>
    <row r="57" spans="6:23" ht="36" customHeight="1" x14ac:dyDescent="0.2"/>
    <row r="58" spans="6:23" ht="36" customHeight="1" x14ac:dyDescent="0.2"/>
    <row r="59" spans="6:23" ht="36" customHeight="1" x14ac:dyDescent="0.2"/>
    <row r="60" spans="6:23" ht="36" customHeight="1" x14ac:dyDescent="0.2"/>
    <row r="61" spans="6:23" ht="36" customHeight="1" x14ac:dyDescent="0.2"/>
    <row r="62" spans="6:23" ht="36" customHeight="1" x14ac:dyDescent="0.2"/>
    <row r="63" spans="6:23" ht="36" customHeight="1" x14ac:dyDescent="0.2"/>
    <row r="64" spans="6:23" ht="36" customHeight="1" x14ac:dyDescent="0.2"/>
    <row r="65" ht="36" customHeight="1" x14ac:dyDescent="0.2"/>
    <row r="66" ht="36" customHeight="1" x14ac:dyDescent="0.2"/>
    <row r="67" ht="36" customHeight="1" x14ac:dyDescent="0.2"/>
    <row r="68" ht="36" customHeight="1" x14ac:dyDescent="0.2"/>
    <row r="69" ht="36" customHeight="1" x14ac:dyDescent="0.2"/>
    <row r="70" ht="36" customHeight="1" x14ac:dyDescent="0.2"/>
    <row r="71" ht="36" customHeight="1" x14ac:dyDescent="0.2"/>
    <row r="72" ht="36" customHeight="1" x14ac:dyDescent="0.2"/>
    <row r="73" ht="36" customHeight="1" x14ac:dyDescent="0.2"/>
    <row r="74" ht="36" customHeight="1" x14ac:dyDescent="0.2"/>
    <row r="75" ht="36" customHeight="1" x14ac:dyDescent="0.2"/>
    <row r="76" ht="36" customHeight="1" x14ac:dyDescent="0.2"/>
    <row r="77" ht="36" customHeight="1" x14ac:dyDescent="0.2"/>
    <row r="78" ht="36" customHeight="1" x14ac:dyDescent="0.2"/>
    <row r="79" ht="36" customHeight="1" x14ac:dyDescent="0.2"/>
    <row r="80" ht="36" customHeight="1" x14ac:dyDescent="0.2"/>
    <row r="81" ht="36" customHeight="1" x14ac:dyDescent="0.2"/>
    <row r="82" ht="36" customHeight="1" x14ac:dyDescent="0.2"/>
    <row r="83" ht="36" customHeight="1" x14ac:dyDescent="0.2"/>
    <row r="84" ht="36" customHeight="1" x14ac:dyDescent="0.2"/>
    <row r="85" ht="36" customHeight="1" x14ac:dyDescent="0.2"/>
    <row r="86" ht="36" customHeight="1" x14ac:dyDescent="0.2"/>
    <row r="87" ht="36" customHeight="1" x14ac:dyDescent="0.2"/>
    <row r="88" ht="36" customHeight="1" x14ac:dyDescent="0.2"/>
    <row r="89" ht="36" customHeight="1" x14ac:dyDescent="0.2"/>
    <row r="90" ht="36" customHeight="1" x14ac:dyDescent="0.2"/>
    <row r="91" ht="36" customHeight="1" x14ac:dyDescent="0.2"/>
    <row r="92" ht="36" customHeight="1" x14ac:dyDescent="0.2"/>
    <row r="93" ht="36" customHeight="1" x14ac:dyDescent="0.2"/>
    <row r="94" ht="36" customHeight="1" x14ac:dyDescent="0.2"/>
    <row r="95" ht="36" customHeight="1" x14ac:dyDescent="0.2"/>
    <row r="96" ht="36" customHeight="1" x14ac:dyDescent="0.2"/>
    <row r="97" ht="36" customHeight="1" x14ac:dyDescent="0.2"/>
    <row r="98" ht="36" customHeight="1" x14ac:dyDescent="0.2"/>
    <row r="99" ht="36" customHeight="1" x14ac:dyDescent="0.2"/>
    <row r="100" ht="36" customHeight="1" x14ac:dyDescent="0.2"/>
    <row r="101" ht="36" customHeight="1" x14ac:dyDescent="0.2"/>
    <row r="102" ht="36" customHeight="1" x14ac:dyDescent="0.2"/>
    <row r="103" ht="36" customHeight="1" x14ac:dyDescent="0.2"/>
    <row r="104" ht="36" customHeight="1" x14ac:dyDescent="0.2"/>
    <row r="105" ht="36" customHeight="1" x14ac:dyDescent="0.2"/>
    <row r="106" ht="36" customHeight="1" x14ac:dyDescent="0.2"/>
    <row r="107" ht="36" customHeight="1" x14ac:dyDescent="0.2"/>
    <row r="108" ht="36" customHeight="1" x14ac:dyDescent="0.2"/>
    <row r="109" ht="36" customHeight="1" x14ac:dyDescent="0.2"/>
    <row r="110" ht="36" customHeight="1" x14ac:dyDescent="0.2"/>
    <row r="111" ht="36" customHeight="1" x14ac:dyDescent="0.2"/>
    <row r="112" ht="36" customHeight="1" x14ac:dyDescent="0.2"/>
    <row r="113" ht="36" customHeight="1" x14ac:dyDescent="0.2"/>
    <row r="114" ht="36" customHeight="1" x14ac:dyDescent="0.2"/>
    <row r="115" ht="36" customHeight="1" x14ac:dyDescent="0.2"/>
    <row r="116" ht="36" customHeight="1" x14ac:dyDescent="0.2"/>
    <row r="117" ht="36" customHeight="1" x14ac:dyDescent="0.2"/>
    <row r="118" ht="36" customHeight="1" x14ac:dyDescent="0.2"/>
    <row r="119" ht="36" customHeight="1" x14ac:dyDescent="0.2"/>
    <row r="120" ht="36" customHeight="1" x14ac:dyDescent="0.2"/>
    <row r="121" ht="36" customHeight="1" x14ac:dyDescent="0.2"/>
    <row r="122" ht="36" customHeight="1" x14ac:dyDescent="0.2"/>
    <row r="123" ht="36" customHeight="1" x14ac:dyDescent="0.2"/>
    <row r="124" ht="36" customHeight="1" x14ac:dyDescent="0.2"/>
    <row r="125" ht="36" customHeight="1" x14ac:dyDescent="0.2"/>
    <row r="126" ht="36" customHeight="1" x14ac:dyDescent="0.2"/>
    <row r="127" ht="36" customHeight="1" x14ac:dyDescent="0.2"/>
    <row r="128" ht="36" customHeight="1" x14ac:dyDescent="0.2"/>
    <row r="129" ht="36" customHeight="1" x14ac:dyDescent="0.2"/>
    <row r="130" ht="36" customHeight="1" x14ac:dyDescent="0.2"/>
    <row r="131" ht="36" customHeight="1" x14ac:dyDescent="0.2"/>
    <row r="132" ht="36" customHeight="1" x14ac:dyDescent="0.2"/>
    <row r="133" ht="36" customHeight="1" x14ac:dyDescent="0.2"/>
    <row r="134" ht="36" customHeight="1" x14ac:dyDescent="0.2"/>
    <row r="135" ht="36" customHeight="1" x14ac:dyDescent="0.2"/>
    <row r="136" ht="36" customHeight="1" x14ac:dyDescent="0.2"/>
    <row r="137" ht="36" customHeight="1" x14ac:dyDescent="0.2"/>
    <row r="138" ht="36" customHeight="1" x14ac:dyDescent="0.2"/>
    <row r="139" ht="36" customHeight="1" x14ac:dyDescent="0.2"/>
    <row r="140" ht="36" customHeight="1" x14ac:dyDescent="0.2"/>
    <row r="141" ht="36" customHeight="1" x14ac:dyDescent="0.2"/>
    <row r="142" ht="36" customHeight="1" x14ac:dyDescent="0.2"/>
    <row r="143" ht="36" customHeight="1" x14ac:dyDescent="0.2"/>
    <row r="144" ht="36" customHeight="1" x14ac:dyDescent="0.2"/>
    <row r="145" ht="36" customHeight="1" x14ac:dyDescent="0.2"/>
    <row r="146" ht="36" customHeight="1" x14ac:dyDescent="0.2"/>
    <row r="147" ht="36" customHeight="1" x14ac:dyDescent="0.2"/>
    <row r="148" ht="36" customHeight="1" x14ac:dyDescent="0.2"/>
    <row r="149" ht="36" customHeight="1" x14ac:dyDescent="0.2"/>
    <row r="150" ht="36" customHeight="1" x14ac:dyDescent="0.2"/>
    <row r="151" ht="36" customHeight="1" x14ac:dyDescent="0.2"/>
    <row r="152" ht="36" customHeight="1" x14ac:dyDescent="0.2"/>
    <row r="153" ht="36" customHeight="1" x14ac:dyDescent="0.2"/>
    <row r="154" ht="36" customHeight="1" x14ac:dyDescent="0.2"/>
    <row r="155" ht="36" customHeight="1" x14ac:dyDescent="0.2"/>
    <row r="156" ht="36" customHeight="1" x14ac:dyDescent="0.2"/>
    <row r="157" ht="36" customHeight="1" x14ac:dyDescent="0.2"/>
    <row r="158" ht="36" customHeight="1" x14ac:dyDescent="0.2"/>
    <row r="159" ht="36" customHeight="1" x14ac:dyDescent="0.2"/>
    <row r="160" ht="36" customHeight="1" x14ac:dyDescent="0.2"/>
    <row r="161" ht="36" customHeight="1" x14ac:dyDescent="0.2"/>
    <row r="162" ht="36" customHeight="1" x14ac:dyDescent="0.2"/>
    <row r="163" ht="36" customHeight="1" x14ac:dyDescent="0.2"/>
    <row r="164" ht="36" customHeight="1" x14ac:dyDescent="0.2"/>
    <row r="165" ht="36" customHeight="1" x14ac:dyDescent="0.2"/>
    <row r="166" ht="36" customHeight="1" x14ac:dyDescent="0.2"/>
    <row r="167" ht="36" customHeight="1" x14ac:dyDescent="0.2"/>
    <row r="168" ht="36" customHeight="1" x14ac:dyDescent="0.2"/>
    <row r="169" ht="36" customHeight="1" x14ac:dyDescent="0.2"/>
    <row r="170" ht="36" customHeight="1" x14ac:dyDescent="0.2"/>
    <row r="171" ht="36" customHeight="1" x14ac:dyDescent="0.2"/>
    <row r="172" ht="36" customHeight="1" x14ac:dyDescent="0.2"/>
    <row r="173" ht="36" customHeight="1" x14ac:dyDescent="0.2"/>
    <row r="174" ht="36" customHeight="1" x14ac:dyDescent="0.2"/>
    <row r="175" ht="36" customHeight="1" x14ac:dyDescent="0.2"/>
    <row r="176" ht="36" customHeight="1" x14ac:dyDescent="0.2"/>
    <row r="177" ht="36" customHeight="1" x14ac:dyDescent="0.2"/>
    <row r="178" ht="36" customHeight="1" x14ac:dyDescent="0.2"/>
    <row r="179" ht="36" customHeight="1" x14ac:dyDescent="0.2"/>
    <row r="180" ht="36" customHeight="1" x14ac:dyDescent="0.2"/>
    <row r="181" ht="36" customHeight="1" x14ac:dyDescent="0.2"/>
    <row r="182" ht="36" customHeight="1" x14ac:dyDescent="0.2"/>
    <row r="183" ht="36" customHeight="1" x14ac:dyDescent="0.2"/>
    <row r="184" ht="36" customHeight="1" x14ac:dyDescent="0.2"/>
    <row r="185" ht="36" customHeight="1" x14ac:dyDescent="0.2"/>
    <row r="186" ht="36" customHeight="1" x14ac:dyDescent="0.2"/>
    <row r="187" ht="36" customHeight="1" x14ac:dyDescent="0.2"/>
    <row r="188" ht="36" customHeight="1" x14ac:dyDescent="0.2"/>
    <row r="189" ht="36" customHeight="1" x14ac:dyDescent="0.2"/>
    <row r="190" ht="36" customHeight="1" x14ac:dyDescent="0.2"/>
    <row r="191" ht="36" customHeight="1" x14ac:dyDescent="0.2"/>
    <row r="192" ht="36" customHeight="1" x14ac:dyDescent="0.2"/>
    <row r="193" ht="36" customHeight="1" x14ac:dyDescent="0.2"/>
    <row r="194" ht="36" customHeight="1" x14ac:dyDescent="0.2"/>
    <row r="195" ht="36" customHeight="1" x14ac:dyDescent="0.2"/>
    <row r="196" ht="36" customHeight="1" x14ac:dyDescent="0.2"/>
    <row r="197" ht="36" customHeight="1" x14ac:dyDescent="0.2"/>
    <row r="198" ht="36" customHeight="1" x14ac:dyDescent="0.2"/>
    <row r="199" ht="36" customHeight="1" x14ac:dyDescent="0.2"/>
    <row r="200" ht="36" customHeight="1" x14ac:dyDescent="0.2"/>
    <row r="201" ht="36" customHeight="1" x14ac:dyDescent="0.2"/>
    <row r="202" ht="36" customHeight="1" x14ac:dyDescent="0.2"/>
    <row r="203" ht="36" customHeight="1" x14ac:dyDescent="0.2"/>
    <row r="204" ht="36" customHeight="1" x14ac:dyDescent="0.2"/>
    <row r="205" ht="36" customHeight="1" x14ac:dyDescent="0.2"/>
    <row r="206" ht="36" customHeight="1" x14ac:dyDescent="0.2"/>
    <row r="207" ht="36" customHeight="1" x14ac:dyDescent="0.2"/>
    <row r="208" ht="36" customHeight="1" x14ac:dyDescent="0.2"/>
    <row r="209" ht="36" customHeight="1" x14ac:dyDescent="0.2"/>
    <row r="210" ht="36" customHeight="1" x14ac:dyDescent="0.2"/>
    <row r="211" ht="36" customHeight="1" x14ac:dyDescent="0.2"/>
    <row r="212" ht="36" customHeight="1" x14ac:dyDescent="0.2"/>
    <row r="213" ht="36" customHeight="1" x14ac:dyDescent="0.2"/>
    <row r="214" ht="36" customHeight="1" x14ac:dyDescent="0.2"/>
    <row r="215" ht="36" customHeight="1" x14ac:dyDescent="0.2"/>
    <row r="216" ht="36" customHeight="1" x14ac:dyDescent="0.2"/>
    <row r="217" ht="36" customHeight="1" x14ac:dyDescent="0.2"/>
    <row r="218" ht="36" customHeight="1" x14ac:dyDescent="0.2"/>
    <row r="219" ht="36" customHeight="1" x14ac:dyDescent="0.2"/>
    <row r="220" ht="36" customHeight="1" x14ac:dyDescent="0.2"/>
    <row r="221" ht="36" customHeight="1" x14ac:dyDescent="0.2"/>
    <row r="222" ht="36" customHeight="1" x14ac:dyDescent="0.2"/>
    <row r="223" ht="36" customHeight="1" x14ac:dyDescent="0.2"/>
    <row r="224" ht="36" customHeight="1" x14ac:dyDescent="0.2"/>
    <row r="225" ht="36" customHeight="1" x14ac:dyDescent="0.2"/>
    <row r="226" ht="36" customHeight="1" x14ac:dyDescent="0.2"/>
    <row r="227" ht="36" customHeight="1" x14ac:dyDescent="0.2"/>
    <row r="228" ht="36" customHeight="1" x14ac:dyDescent="0.2"/>
    <row r="229" ht="36" customHeight="1" x14ac:dyDescent="0.2"/>
    <row r="230" ht="36" customHeight="1" x14ac:dyDescent="0.2"/>
    <row r="231" ht="36" customHeight="1" x14ac:dyDescent="0.2"/>
  </sheetData>
  <mergeCells count="58">
    <mergeCell ref="AC44:AC45"/>
    <mergeCell ref="AC33:AC34"/>
    <mergeCell ref="AC35:AC37"/>
    <mergeCell ref="AC40:AC41"/>
    <mergeCell ref="B46:AC46"/>
    <mergeCell ref="C42:E42"/>
    <mergeCell ref="C39:E39"/>
    <mergeCell ref="C38:E38"/>
    <mergeCell ref="C45:E45"/>
    <mergeCell ref="C43:E43"/>
    <mergeCell ref="C40:E40"/>
    <mergeCell ref="C41:E41"/>
    <mergeCell ref="F38:AC38"/>
    <mergeCell ref="F42:AC42"/>
    <mergeCell ref="C33:E33"/>
    <mergeCell ref="B1:AC1"/>
    <mergeCell ref="B4:D4"/>
    <mergeCell ref="E5:AC5"/>
    <mergeCell ref="E6:AC6"/>
    <mergeCell ref="B6:D6"/>
    <mergeCell ref="B2:AC2"/>
    <mergeCell ref="B3:D3"/>
    <mergeCell ref="B5:D5"/>
    <mergeCell ref="E3:AC3"/>
    <mergeCell ref="E4:AC4"/>
    <mergeCell ref="C32:E32"/>
    <mergeCell ref="B14:E14"/>
    <mergeCell ref="C27:E27"/>
    <mergeCell ref="C22:E22"/>
    <mergeCell ref="C18:E18"/>
    <mergeCell ref="C24:E24"/>
    <mergeCell ref="C17:E17"/>
    <mergeCell ref="B15:E15"/>
    <mergeCell ref="C19:E19"/>
    <mergeCell ref="C16:AC16"/>
    <mergeCell ref="F30:AC30"/>
    <mergeCell ref="C23:E23"/>
    <mergeCell ref="AC19:AC21"/>
    <mergeCell ref="B31:E31"/>
    <mergeCell ref="B29:AB29"/>
    <mergeCell ref="F31:AC31"/>
    <mergeCell ref="B30:E30"/>
    <mergeCell ref="C28:E28"/>
    <mergeCell ref="C25:E25"/>
    <mergeCell ref="B13:AB13"/>
    <mergeCell ref="F15:AC15"/>
    <mergeCell ref="B11:E11"/>
    <mergeCell ref="B12:E12"/>
    <mergeCell ref="F12:AC12"/>
    <mergeCell ref="F14:AC14"/>
    <mergeCell ref="B7:AC7"/>
    <mergeCell ref="B8:E8"/>
    <mergeCell ref="B9:E9"/>
    <mergeCell ref="F9:AC9"/>
    <mergeCell ref="F11:AC11"/>
    <mergeCell ref="B10:E10"/>
    <mergeCell ref="F8:AC8"/>
    <mergeCell ref="F10:AC10"/>
  </mergeCells>
  <printOptions horizontalCentered="1"/>
  <pageMargins left="0.19685039370078741" right="0" top="0.59055118110236227" bottom="0.39370078740157483" header="0.39370078740157483" footer="0.39370078740157483"/>
  <pageSetup scale="58" orientation="landscape" r:id="rId1"/>
  <headerFooter>
    <oddFooter>&amp;C&amp;9PLAN OPERATIVO ANUAL, 2025
&amp;P</oddFooter>
  </headerFooter>
  <rowBreaks count="2" manualBreakCount="2">
    <brk id="21" min="1" max="29" man="1"/>
    <brk id="34" min="1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Irma Fidelia Samayoa Galindo</cp:lastModifiedBy>
  <cp:lastPrinted>2025-02-17T16:44:02Z</cp:lastPrinted>
  <dcterms:created xsi:type="dcterms:W3CDTF">2019-01-08T14:24:40Z</dcterms:created>
  <dcterms:modified xsi:type="dcterms:W3CDTF">2026-06-01T20:30:18Z</dcterms:modified>
</cp:coreProperties>
</file>