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SKTOPCIFUENTES\Desktop\escritorio\INFORMACION PUBLICA\2025\INFORMACIÓN PÚBLICA 5MAYO 2025\"/>
    </mc:Choice>
  </mc:AlternateContent>
  <xr:revisionPtr revIDLastSave="0" documentId="13_ncr:1_{E307A362-2489-4F89-950F-7F6284BE67F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JECUCIÓN" sheetId="3" r:id="rId1"/>
  </sheets>
  <calcPr calcId="191029"/>
</workbook>
</file>

<file path=xl/calcChain.xml><?xml version="1.0" encoding="utf-8"?>
<calcChain xmlns="http://schemas.openxmlformats.org/spreadsheetml/2006/main">
  <c r="O20" i="3" l="1"/>
  <c r="O18" i="3"/>
  <c r="O17" i="3"/>
  <c r="O23" i="3"/>
  <c r="O24" i="3"/>
  <c r="M18" i="3"/>
  <c r="M23" i="3"/>
  <c r="L18" i="3" l="1"/>
  <c r="L20" i="3"/>
  <c r="L23" i="3"/>
  <c r="I17" i="3"/>
  <c r="I18" i="3"/>
  <c r="X24" i="3" l="1"/>
  <c r="S24" i="3"/>
  <c r="N24" i="3"/>
  <c r="X23" i="3"/>
  <c r="S23" i="3"/>
  <c r="J23" i="3"/>
  <c r="N23" i="3" s="1"/>
  <c r="X22" i="3"/>
  <c r="S22" i="3"/>
  <c r="N22" i="3"/>
  <c r="X21" i="3"/>
  <c r="S21" i="3"/>
  <c r="N21" i="3"/>
  <c r="X20" i="3"/>
  <c r="S20" i="3"/>
  <c r="J20" i="3"/>
  <c r="N20" i="3" s="1"/>
  <c r="X19" i="3"/>
  <c r="S19" i="3"/>
  <c r="N19" i="3"/>
  <c r="X18" i="3"/>
  <c r="S18" i="3"/>
  <c r="J18" i="3"/>
  <c r="J17" i="3" s="1"/>
  <c r="X17" i="3"/>
  <c r="S17" i="3"/>
  <c r="M17" i="3"/>
  <c r="L17" i="3"/>
  <c r="K17" i="3"/>
  <c r="Y24" i="3" l="1"/>
  <c r="Z24" i="3" s="1"/>
  <c r="Y22" i="3"/>
  <c r="Z22" i="3" s="1"/>
  <c r="Y21" i="3"/>
  <c r="Z21" i="3" s="1"/>
  <c r="Y19" i="3"/>
  <c r="Z19" i="3" s="1"/>
  <c r="N17" i="3"/>
  <c r="Y17" i="3" s="1"/>
  <c r="Z17" i="3" s="1"/>
  <c r="Y23" i="3"/>
  <c r="Z23" i="3" s="1"/>
  <c r="Y20" i="3"/>
  <c r="Z20" i="3" s="1"/>
  <c r="N18" i="3"/>
  <c r="Y18" i="3" s="1"/>
  <c r="Z18" i="3" s="1"/>
</calcChain>
</file>

<file path=xl/sharedStrings.xml><?xml version="1.0" encoding="utf-8"?>
<sst xmlns="http://schemas.openxmlformats.org/spreadsheetml/2006/main" count="70" uniqueCount="65">
  <si>
    <t>Ser la institución rectora del desarrollo económico nacional para crear oportunidades de inversión y generación de empleo formal.</t>
  </si>
  <si>
    <t xml:space="preserve">Contribuir  a la mejora de las condiciones de vida de los guatemaltecos, apoyando el incremento de  la competitividad  del país, fomentando la inversión, desarrollando las Micro, Pequeñas y Medianas Empresas  y  fortaleciendo el comercio exterior. </t>
  </si>
  <si>
    <t xml:space="preserve">VINCULACIÓN INSTITUCIONAL </t>
  </si>
  <si>
    <t>UNIDAD DE MEDIDA</t>
  </si>
  <si>
    <t xml:space="preserve">ACCIONES </t>
  </si>
  <si>
    <t xml:space="preserve">Ene  </t>
  </si>
  <si>
    <t xml:space="preserve">Feb       </t>
  </si>
  <si>
    <t xml:space="preserve">Mar </t>
  </si>
  <si>
    <t xml:space="preserve">Abr </t>
  </si>
  <si>
    <t xml:space="preserve">May </t>
  </si>
  <si>
    <t xml:space="preserve">Jun </t>
  </si>
  <si>
    <t xml:space="preserve">Jul </t>
  </si>
  <si>
    <t xml:space="preserve">Ago </t>
  </si>
  <si>
    <t xml:space="preserve">Sep </t>
  </si>
  <si>
    <t xml:space="preserve">Oct </t>
  </si>
  <si>
    <t>Nov</t>
  </si>
  <si>
    <t xml:space="preserve">Dic </t>
  </si>
  <si>
    <t>Persona</t>
  </si>
  <si>
    <t xml:space="preserve">Documento </t>
  </si>
  <si>
    <t>Registro de marcas, patentes y derechos de autor.</t>
  </si>
  <si>
    <t xml:space="preserve">Registro de nombres comerciales y señales de propaganda </t>
  </si>
  <si>
    <t xml:space="preserve">Registro de renovaciones, traspasos y modificaciones de marcas </t>
  </si>
  <si>
    <t xml:space="preserve">Anualidades de Patentes de invención, modelos de utilidad y diseños industriales </t>
  </si>
  <si>
    <t>Implementación del boletín oficial -BORPI-</t>
  </si>
  <si>
    <t xml:space="preserve">Generar las condiciones que permitan la atracción de inversiones para la creación de empleo digno y así promover el desarrollo económico de los guatemaltecos.  </t>
  </si>
  <si>
    <t xml:space="preserve">RESULTADO INSTITUCIONAL </t>
  </si>
  <si>
    <t xml:space="preserve">PRODUCTO </t>
  </si>
  <si>
    <t>SUBPRODUCTO</t>
  </si>
  <si>
    <t xml:space="preserve">META INICIAL </t>
  </si>
  <si>
    <t xml:space="preserve">AVANCE ACUMULADO ENERO-DICIEMBRE </t>
  </si>
  <si>
    <t xml:space="preserve">% AVANCE ACUMULADO ENERO - DICIEMBRE </t>
  </si>
  <si>
    <t xml:space="preserve">INFORMACIÓN RELEVANTE/ALERTAS/ PROBLEMAS </t>
  </si>
  <si>
    <t xml:space="preserve">OBJETIVO OPERATIVO </t>
  </si>
  <si>
    <t xml:space="preserve">Acción </t>
  </si>
  <si>
    <t xml:space="preserve">Actividad </t>
  </si>
  <si>
    <t xml:space="preserve"> Servicios de Registro de Patentes Comerciales y Títulos de Propiedad Intelectual.</t>
  </si>
  <si>
    <t xml:space="preserve">REGISTRO DE LA PROPIEDAD INTELECTUAL </t>
  </si>
  <si>
    <t>No.</t>
  </si>
  <si>
    <t>VISIÓN</t>
  </si>
  <si>
    <t>MISIÓN</t>
  </si>
  <si>
    <t>OBJETIVO ESTRATÉGICO</t>
  </si>
  <si>
    <t>Brindar certeza jurídica a través de los servicios registrales que presta el Ministerio de Economía.</t>
  </si>
  <si>
    <t xml:space="preserve">PROGRAMA 11 : SERVICIOS REGISTRALES </t>
  </si>
  <si>
    <t xml:space="preserve">INDICADOR </t>
  </si>
  <si>
    <t>Búsquedas</t>
  </si>
  <si>
    <t xml:space="preserve">META VIGENTE  </t>
  </si>
  <si>
    <r>
      <t xml:space="preserve">AVANCE FÍSICO 1ER. </t>
    </r>
    <r>
      <rPr>
        <b/>
        <sz val="9"/>
        <color indexed="8"/>
        <rFont val="Times New Roman"/>
        <family val="1"/>
      </rPr>
      <t xml:space="preserve">CUATRIMESTRE </t>
    </r>
  </si>
  <si>
    <r>
      <t xml:space="preserve">AVANCE FÍSICO 2DO. </t>
    </r>
    <r>
      <rPr>
        <b/>
        <sz val="9"/>
        <color indexed="8"/>
        <rFont val="Times New Roman"/>
        <family val="1"/>
      </rPr>
      <t>CUATRIMESTRE</t>
    </r>
  </si>
  <si>
    <r>
      <t xml:space="preserve">AVANCE FÍSICO 3ER. </t>
    </r>
    <r>
      <rPr>
        <b/>
        <sz val="9"/>
        <color indexed="8"/>
        <rFont val="Times New Roman"/>
        <family val="1"/>
      </rPr>
      <t xml:space="preserve">CUATRIMESTRE </t>
    </r>
  </si>
  <si>
    <t xml:space="preserve">                                                             </t>
  </si>
  <si>
    <t>Protección, estímulo y fomento de la actividad intelectual que tienen aplicación en el campo de la industria y el comercio  y en participar a lo relativo a la adquisición, mantenimiento y protección de los signos distintivos, de las patentes de invención, y de los modelos de utilidad de los diseños industriales, así como la protección de los secretos empresariales y disposiciones relacionadas con el combate de la competencia desleal, en cumplimiento de la Ley de Propiedad Industrial y Ley de Derechos de Autor y Derechos Conexos y sus Modificaciones.</t>
  </si>
  <si>
    <t>Personas individuales y jurídicas beneficiadas con  servicios de registro de  patentes comerciales y títulos de propiedad intelectual</t>
  </si>
  <si>
    <t>Resoluciones, notificaciones y edictos</t>
  </si>
  <si>
    <t>Para el 2025, se ha incrementado a 251,885 el número de personas individuales y jurídicas beneficiadas con servicios registrales (Línea base de 120,008 en 2019 a 251,885 en 2025)</t>
  </si>
  <si>
    <t xml:space="preserve">Tasa  de personas individuales y jurídicas beneficiadas con servicios registrales simplificados y automatizados  </t>
  </si>
  <si>
    <t xml:space="preserve">SEGUIMIENTO MENSUAL Y CUATRIMESTRAL DE EJECUCIÓN DE METAS FÍSICAS </t>
  </si>
  <si>
    <t xml:space="preserve">        MINISTERIO DE ECONOMÍA 
MATRIZ DE PLANIFICACIÓN, POA 2025</t>
  </si>
  <si>
    <t>EJECUCIÓN MENSUAL, CUATRIMESTRAL Y ANUAL,  POA 2025</t>
  </si>
  <si>
    <t>PRESUPUESTO VIGENTE 2025     EN  Q.</t>
  </si>
  <si>
    <t xml:space="preserve">Personas individuales y jurídicas beneficiadas con títulos de derechos de propiedad intelectual </t>
  </si>
  <si>
    <t>¨Registro</t>
  </si>
  <si>
    <t>PRESUPUESTO APROBADO MEDIANTE DECRETO 36-2024, LEY DE PRESUPUESTO GENERAL DE INGRESOS Y EGRESOS DEL ESTADO PARA EL EJERCICIO FISCAL 2025</t>
  </si>
  <si>
    <r>
      <rPr>
        <b/>
        <i/>
        <sz val="10"/>
        <rFont val="Times New Roman"/>
        <family val="1"/>
      </rPr>
      <t xml:space="preserve">Vnculación Institucional : Plan Nacional de Desarrollo EJE KATÚN 2032: Riqueza para todas y todos y Bienestar para la Gente .
Objetivos de Desarrollo Sostenible -ODS-: ODS 1. Terminar con la pobreza en todas sus formas y en  todas partes. Meta: 1.4:  Para el 2030, asegurar que todos los hombres y mujeres , en particular los pobres y vulnerables tengan iguales derechos a los recursos económicos, nueva tecnología apropiada y servicios financieros , incluyendo las microfinanzas. ODS2 Para el 2030, poner fin al hambre y asegurar el acceso a todas las personas , en particular los pobres y las personas en  situaciones  vulnerables, Meta: 2.1. ODS4: Garantizar una educación inclusiva , equitativa y de c calidad y promover oportunidades de aprendizaje durante toda la vida para todos Meta 4.4 ODS 8: Promover el crecimiento económico sostenido, inclusivo y sostenible, el empleo pleno y productivo y el trabajo decente para todos. Metas: 8.1, 8.2  y  8.3 ;ODS 9. Construir infraestructura resiliente, promover la industrialización inclusiva y sostenible y fomentar la innovación. Meta : 9.3 , ODS 10. Reducir las desigualdad en  y entre los países. Meta.10.2.  ODS 12. Producción y consumo responsables garantizar modalidades de consumo y producción n sostenible , Meta 12.7 , Promover prácticas de adquisición pública que sean sostenibles, de conformidad con las políticas y prioridades nacionales ,  ODS 16  Promover sociedades pacíficas e inclusivas para el desarrollo sostenible, facilitar el acceso a la justicia para todos y crear instituciones eficaces, responsables e inclusivas a todos los niveles, Meta 16.6.2  Proporción de la población que se siente satisfecha con su última experiencia de los servicios públicos. Prioridades Nacionales de Desarrollo: Prioridad 1: Reducción de la pobreza y protección social. MED 1: Para el 2030, potenciar y promover la inclusión social, económica y política de todos, independientemente de su edad , raza etnia , origen, religión o situación económica u otra condición. Prioridad 4: Empleo e inversión . MED 6: En 2032, el crecimiento del PIB real ha sido paulatino y sostenido, hasta alcanzar una tasa no menor del 5.4%: a) Rango entre 3.4 y 4.4% en el quinquenio 2015-2020 b) Rango entre 4.4 y 5.4 en el quinquenio 2021-2025. c) No menor del 5.4 en los siguientes años, hasta llegar a 2032. MED 7: Se ha reducido la precariedad laboral mediante la generación de empleos decentes y de calidad a) Disminución gradual de la tasa de subempleo a partir del último dato disponible: 16.9%, b) Disminución gradual de la informalidad a partir del último dato disponible: 69.2%, c) Disminución gradual de la tasa de desempleo a partir del último dato disponible: 3.2%., d) Eliminación del porcentaje de trabajadores que viven en pobreza extrema. MED 8: Turismo Sostenible: Para 2030, elaborar y poner en práctica políticas encaminadas a promover el turismo sostenible que cree puestos de trabajo y promueva la cultura y los productos locales . 
PGG 204-2028:Principios: La equidad como eje orientador de la función pública, Un país plural , Impulsar la economía humana,Territorializar el desarrollo.  OBJETIVOS:  Rescatar  urgentemente el Estado ante la corrupción ,•Realizar las acciones catalíticas que detonarán los cambios necesarios y Fundar los cimientos del desarrollo sostenible : . EJES ESTRATÉGICOS POR UN PASÍS PARA VIVIR.;EJE ESTRATEGICO 1. HACIA UNA FUNCIÓN PÚBLICA LEGÍTIMA Y EFICAZ: Línea Estratégica de fortlecer mecanismos de Gobierno Abierto y Electrónico para los servicios ´públicos y rendición de cuentas .,•  EJE ESTRÁTEGICO: 2. DESARROLLO SOCIAL:Línea Estratégica: Desarrollo del Emprendimiento y de la Microempresa  y Línea Estratégica: Igualdad de Género y Empoderamiento Económico de las Mujeres:Inclusión Financiera de Mujeres Empresarias. EJE ESTRÁTEGICO: 4. LUCHA CONTRA LA DESNUTRICIÓN Y MALNUTRICIÓN :Línea Estratégica: Fortalecimiento de la Producción Agropecuaria y Generación de Ingresos EJE ESTRÁTEGICO: 6. AVANZANDO PARA CERRAR LA BRECHA DIGITAL CON TECNOLOGÍA E INNOVACIÓN : Línea Estratégica: Inversión y Desarrollo Económico.  Línea Estratégica: Fomento a la Inversión Mediante Certeza Jurídica.
</t>
    </r>
    <r>
      <rPr>
        <b/>
        <i/>
        <sz val="7.5"/>
        <rFont val="Times New Roman"/>
        <family val="1"/>
      </rPr>
      <t xml:space="preserve">
</t>
    </r>
  </si>
  <si>
    <t>% DE EJECUCIÓN
35</t>
  </si>
  <si>
    <t>RPI-MET-05 MAYO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</si>
</sst>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&quot;Q&quot;* #,##0.00_);_(&quot;Q&quot;* \(#,##0.00\);_(&quot;Q&quot;* &quot;-&quot;??_);_(@_)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0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b/>
      <sz val="10"/>
      <name val="Times New Roman"/>
      <family val="1"/>
    </font>
    <font>
      <sz val="11"/>
      <color theme="1"/>
      <name val="Candara"/>
      <family val="2"/>
    </font>
    <font>
      <b/>
      <sz val="10"/>
      <color indexed="8"/>
      <name val="Times New Roman"/>
      <family val="1"/>
    </font>
    <font>
      <b/>
      <sz val="11"/>
      <color indexed="8"/>
      <name val="Candara"/>
      <family val="2"/>
    </font>
    <font>
      <b/>
      <sz val="12"/>
      <name val="Times New Roman"/>
      <family val="1"/>
    </font>
    <font>
      <b/>
      <sz val="10"/>
      <color theme="1"/>
      <name val="Times New Roman"/>
      <family val="1"/>
    </font>
    <font>
      <sz val="12"/>
      <name val="Arial"/>
      <family val="2"/>
    </font>
    <font>
      <b/>
      <sz val="10"/>
      <color rgb="FF000000"/>
      <name val="Times New Roman"/>
      <family val="1"/>
    </font>
    <font>
      <sz val="10"/>
      <color theme="1"/>
      <name val="Times New Roman"/>
      <family val="1"/>
    </font>
    <font>
      <sz val="10"/>
      <color rgb="FF000000"/>
      <name val="Times New Roman"/>
      <family val="1"/>
    </font>
    <font>
      <b/>
      <sz val="14"/>
      <name val="Times New Roman"/>
      <family val="1"/>
    </font>
    <font>
      <b/>
      <i/>
      <sz val="12"/>
      <color theme="1"/>
      <name val="Times New Roman"/>
      <family val="1"/>
    </font>
    <font>
      <b/>
      <i/>
      <sz val="12"/>
      <name val="Times New Roman"/>
      <family val="1"/>
    </font>
    <font>
      <b/>
      <i/>
      <sz val="11"/>
      <name val="Times New Roman"/>
      <family val="1"/>
    </font>
    <font>
      <b/>
      <i/>
      <sz val="10"/>
      <name val="Times New Roman"/>
      <family val="1"/>
    </font>
    <font>
      <b/>
      <sz val="10"/>
      <name val="Arial"/>
      <family val="2"/>
    </font>
    <font>
      <b/>
      <i/>
      <sz val="12"/>
      <color theme="0"/>
      <name val="Times New Roman"/>
      <family val="1"/>
    </font>
    <font>
      <b/>
      <i/>
      <sz val="11"/>
      <color theme="1"/>
      <name val="Candara"/>
      <family val="2"/>
    </font>
    <font>
      <b/>
      <i/>
      <sz val="10"/>
      <color theme="0"/>
      <name val="Times New Roman"/>
      <family val="1"/>
    </font>
    <font>
      <b/>
      <i/>
      <sz val="10"/>
      <color theme="0"/>
      <name val="Candara"/>
      <family val="2"/>
    </font>
    <font>
      <sz val="10"/>
      <color indexed="8"/>
      <name val="Arial"/>
      <family val="2"/>
    </font>
    <font>
      <b/>
      <sz val="12"/>
      <color theme="0"/>
      <name val="Times New Roman"/>
      <family val="1"/>
    </font>
    <font>
      <b/>
      <sz val="9"/>
      <color indexed="8"/>
      <name val="Times New Roman"/>
      <family val="1"/>
    </font>
    <font>
      <b/>
      <i/>
      <sz val="8"/>
      <name val="Times New Roman"/>
      <family val="1"/>
    </font>
    <font>
      <b/>
      <i/>
      <sz val="14"/>
      <color theme="0"/>
      <name val="Times New Roman"/>
      <family val="1"/>
    </font>
    <font>
      <b/>
      <i/>
      <sz val="9"/>
      <name val="Times New Roman"/>
      <family val="1"/>
    </font>
    <font>
      <b/>
      <i/>
      <sz val="7.5"/>
      <name val="Times New Roman"/>
      <family val="1"/>
    </font>
    <font>
      <b/>
      <sz val="14"/>
      <name val="Arial"/>
      <family val="2"/>
    </font>
    <font>
      <b/>
      <sz val="8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6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</borders>
  <cellStyleXfs count="10">
    <xf numFmtId="0" fontId="0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25" fillId="0" borderId="0">
      <alignment vertical="top"/>
    </xf>
    <xf numFmtId="43" fontId="25" fillId="0" borderId="0" applyFont="0" applyFill="0" applyBorder="0" applyAlignment="0" applyProtection="0">
      <alignment vertical="top"/>
    </xf>
    <xf numFmtId="9" fontId="25" fillId="0" borderId="0" applyFont="0" applyFill="0" applyBorder="0" applyAlignment="0" applyProtection="0">
      <alignment vertical="top"/>
    </xf>
    <xf numFmtId="43" fontId="25" fillId="0" borderId="0" applyFont="0" applyFill="0" applyBorder="0" applyAlignment="0" applyProtection="0">
      <alignment vertical="top"/>
    </xf>
    <xf numFmtId="0" fontId="1" fillId="0" borderId="1"/>
  </cellStyleXfs>
  <cellXfs count="95">
    <xf numFmtId="0" fontId="0" fillId="0" borderId="0" xfId="0"/>
    <xf numFmtId="0" fontId="4" fillId="0" borderId="0" xfId="1"/>
    <xf numFmtId="0" fontId="4" fillId="0" borderId="1" xfId="1" applyBorder="1"/>
    <xf numFmtId="0" fontId="7" fillId="2" borderId="1" xfId="2" applyFont="1" applyFill="1" applyBorder="1" applyAlignment="1">
      <alignment horizontal="center" vertical="center"/>
    </xf>
    <xf numFmtId="0" fontId="8" fillId="2" borderId="1" xfId="2" applyFont="1" applyFill="1" applyBorder="1" applyAlignment="1">
      <alignment horizontal="center" vertical="center"/>
    </xf>
    <xf numFmtId="4" fontId="10" fillId="2" borderId="1" xfId="1" applyNumberFormat="1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top"/>
    </xf>
    <xf numFmtId="0" fontId="10" fillId="2" borderId="1" xfId="1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/>
    </xf>
    <xf numFmtId="3" fontId="13" fillId="2" borderId="1" xfId="1" applyNumberFormat="1" applyFont="1" applyFill="1" applyBorder="1" applyAlignment="1">
      <alignment horizontal="center" vertical="top" wrapText="1"/>
    </xf>
    <xf numFmtId="3" fontId="10" fillId="2" borderId="1" xfId="1" applyNumberFormat="1" applyFont="1" applyFill="1" applyBorder="1" applyAlignment="1">
      <alignment horizontal="center" vertical="top" wrapText="1"/>
    </xf>
    <xf numFmtId="0" fontId="14" fillId="2" borderId="3" xfId="0" applyFont="1" applyFill="1" applyBorder="1" applyAlignment="1">
      <alignment horizontal="justify" vertical="top" wrapText="1"/>
    </xf>
    <xf numFmtId="0" fontId="3" fillId="2" borderId="1" xfId="4" applyFont="1" applyFill="1" applyBorder="1" applyAlignment="1">
      <alignment horizontal="justify" vertical="top" wrapText="1"/>
    </xf>
    <xf numFmtId="164" fontId="6" fillId="2" borderId="1" xfId="1" applyNumberFormat="1" applyFont="1" applyFill="1" applyBorder="1" applyAlignment="1">
      <alignment vertical="center" wrapText="1"/>
    </xf>
    <xf numFmtId="3" fontId="3" fillId="2" borderId="1" xfId="0" applyNumberFormat="1" applyFont="1" applyFill="1" applyBorder="1" applyAlignment="1">
      <alignment horizontal="center" vertical="top"/>
    </xf>
    <xf numFmtId="0" fontId="3" fillId="2" borderId="3" xfId="0" applyFont="1" applyFill="1" applyBorder="1" applyAlignment="1">
      <alignment horizontal="center" vertical="top"/>
    </xf>
    <xf numFmtId="0" fontId="7" fillId="2" borderId="1" xfId="2" applyFont="1" applyFill="1" applyBorder="1" applyAlignment="1">
      <alignment horizontal="center" vertical="center" wrapText="1"/>
    </xf>
    <xf numFmtId="0" fontId="20" fillId="6" borderId="1" xfId="1" applyFont="1" applyFill="1" applyBorder="1" applyAlignment="1">
      <alignment horizontal="center" vertical="top" wrapText="1"/>
    </xf>
    <xf numFmtId="3" fontId="3" fillId="2" borderId="1" xfId="1" applyNumberFormat="1" applyFont="1" applyFill="1" applyBorder="1" applyAlignment="1">
      <alignment horizontal="center" vertical="top" wrapText="1"/>
    </xf>
    <xf numFmtId="0" fontId="14" fillId="2" borderId="1" xfId="0" applyFont="1" applyFill="1" applyBorder="1" applyAlignment="1">
      <alignment horizontal="justify" vertical="top" wrapText="1"/>
    </xf>
    <xf numFmtId="3" fontId="5" fillId="2" borderId="1" xfId="0" applyNumberFormat="1" applyFont="1" applyFill="1" applyBorder="1" applyAlignment="1">
      <alignment horizontal="center" vertical="top"/>
    </xf>
    <xf numFmtId="9" fontId="13" fillId="2" borderId="1" xfId="1" applyNumberFormat="1" applyFont="1" applyFill="1" applyBorder="1" applyAlignment="1">
      <alignment horizontal="center" vertical="top" wrapText="1"/>
    </xf>
    <xf numFmtId="0" fontId="12" fillId="2" borderId="10" xfId="0" applyFont="1" applyFill="1" applyBorder="1" applyAlignment="1">
      <alignment horizontal="justify" vertical="top" wrapText="1"/>
    </xf>
    <xf numFmtId="0" fontId="12" fillId="2" borderId="11" xfId="0" applyFont="1" applyFill="1" applyBorder="1" applyAlignment="1">
      <alignment horizontal="justify" vertical="top" wrapText="1"/>
    </xf>
    <xf numFmtId="0" fontId="12" fillId="2" borderId="12" xfId="0" applyFont="1" applyFill="1" applyBorder="1" applyAlignment="1">
      <alignment horizontal="justify" vertical="top" wrapText="1"/>
    </xf>
    <xf numFmtId="0" fontId="5" fillId="7" borderId="1" xfId="1" applyFont="1" applyFill="1" applyBorder="1" applyAlignment="1">
      <alignment vertical="center" wrapText="1"/>
    </xf>
    <xf numFmtId="0" fontId="24" fillId="8" borderId="1" xfId="1" applyFont="1" applyFill="1" applyBorder="1" applyAlignment="1">
      <alignment horizontal="center" vertical="center" wrapText="1"/>
    </xf>
    <xf numFmtId="0" fontId="23" fillId="8" borderId="1" xfId="1" applyFont="1" applyFill="1" applyBorder="1" applyAlignment="1">
      <alignment horizontal="center" vertical="center" wrapText="1"/>
    </xf>
    <xf numFmtId="0" fontId="19" fillId="3" borderId="7" xfId="1" applyFont="1" applyFill="1" applyBorder="1" applyAlignment="1">
      <alignment vertical="center" wrapText="1"/>
    </xf>
    <xf numFmtId="0" fontId="22" fillId="3" borderId="7" xfId="1" applyFont="1" applyFill="1" applyBorder="1" applyAlignment="1">
      <alignment horizontal="center" vertical="center" wrapText="1"/>
    </xf>
    <xf numFmtId="0" fontId="22" fillId="3" borderId="6" xfId="1" applyFont="1" applyFill="1" applyBorder="1" applyAlignment="1">
      <alignment horizontal="center" vertical="center" wrapText="1"/>
    </xf>
    <xf numFmtId="3" fontId="14" fillId="2" borderId="3" xfId="0" applyNumberFormat="1" applyFont="1" applyFill="1" applyBorder="1" applyAlignment="1">
      <alignment horizontal="justify" vertical="top" wrapText="1"/>
    </xf>
    <xf numFmtId="0" fontId="22" fillId="3" borderId="1" xfId="1" applyFont="1" applyFill="1" applyBorder="1" applyAlignment="1">
      <alignment horizontal="center" vertical="center" wrapText="1"/>
    </xf>
    <xf numFmtId="0" fontId="22" fillId="3" borderId="13" xfId="1" applyFont="1" applyFill="1" applyBorder="1" applyAlignment="1">
      <alignment horizontal="center" vertical="center" wrapText="1"/>
    </xf>
    <xf numFmtId="0" fontId="9" fillId="9" borderId="1" xfId="1" applyFont="1" applyFill="1" applyBorder="1" applyAlignment="1">
      <alignment horizontal="left" vertical="center" wrapText="1"/>
    </xf>
    <xf numFmtId="49" fontId="13" fillId="2" borderId="1" xfId="1" applyNumberFormat="1" applyFont="1" applyFill="1" applyBorder="1" applyAlignment="1">
      <alignment horizontal="center" vertical="top" wrapText="1"/>
    </xf>
    <xf numFmtId="3" fontId="13" fillId="2" borderId="1" xfId="1" applyNumberFormat="1" applyFont="1" applyFill="1" applyBorder="1" applyAlignment="1">
      <alignment horizontal="center" vertical="top"/>
    </xf>
    <xf numFmtId="0" fontId="32" fillId="0" borderId="0" xfId="1" applyFont="1"/>
    <xf numFmtId="10" fontId="10" fillId="2" borderId="1" xfId="1" applyNumberFormat="1" applyFont="1" applyFill="1" applyBorder="1" applyAlignment="1">
      <alignment horizontal="center" vertical="top" wrapText="1"/>
    </xf>
    <xf numFmtId="0" fontId="18" fillId="0" borderId="1" xfId="1" applyFont="1" applyBorder="1" applyAlignment="1">
      <alignment horizontal="left" vertical="top" wrapText="1"/>
    </xf>
    <xf numFmtId="0" fontId="2" fillId="7" borderId="9" xfId="0" applyFont="1" applyFill="1" applyBorder="1" applyAlignment="1">
      <alignment horizontal="center" vertical="center" wrapText="1"/>
    </xf>
    <xf numFmtId="0" fontId="2" fillId="7" borderId="2" xfId="0" applyFont="1" applyFill="1" applyBorder="1" applyAlignment="1">
      <alignment horizontal="center" vertical="center" wrapText="1"/>
    </xf>
    <xf numFmtId="0" fontId="2" fillId="7" borderId="8" xfId="0" applyFont="1" applyFill="1" applyBorder="1" applyAlignment="1">
      <alignment horizontal="center" vertical="center" wrapText="1"/>
    </xf>
    <xf numFmtId="0" fontId="18" fillId="0" borderId="1" xfId="1" applyFont="1" applyBorder="1" applyAlignment="1">
      <alignment horizontal="left" vertical="center" wrapText="1"/>
    </xf>
    <xf numFmtId="0" fontId="31" fillId="2" borderId="3" xfId="0" applyFont="1" applyFill="1" applyBorder="1" applyAlignment="1">
      <alignment horizontal="justify" vertical="justify" wrapText="1"/>
    </xf>
    <xf numFmtId="0" fontId="28" fillId="2" borderId="5" xfId="0" applyFont="1" applyFill="1" applyBorder="1" applyAlignment="1">
      <alignment horizontal="justify" vertical="justify" wrapText="1"/>
    </xf>
    <xf numFmtId="0" fontId="28" fillId="2" borderId="4" xfId="0" applyFont="1" applyFill="1" applyBorder="1" applyAlignment="1">
      <alignment horizontal="justify" vertical="justify" wrapText="1"/>
    </xf>
    <xf numFmtId="0" fontId="17" fillId="2" borderId="1" xfId="0" applyFont="1" applyFill="1" applyBorder="1" applyAlignment="1">
      <alignment horizontal="justify" vertical="top" wrapText="1"/>
    </xf>
    <xf numFmtId="0" fontId="17" fillId="2" borderId="3" xfId="0" applyFont="1" applyFill="1" applyBorder="1" applyAlignment="1">
      <alignment horizontal="left" vertical="top" wrapText="1"/>
    </xf>
    <xf numFmtId="0" fontId="17" fillId="2" borderId="5" xfId="0" applyFont="1" applyFill="1" applyBorder="1" applyAlignment="1">
      <alignment horizontal="left" vertical="top" wrapText="1"/>
    </xf>
    <xf numFmtId="0" fontId="17" fillId="2" borderId="4" xfId="0" applyFont="1" applyFill="1" applyBorder="1" applyAlignment="1">
      <alignment horizontal="left" vertical="top" wrapText="1"/>
    </xf>
    <xf numFmtId="0" fontId="19" fillId="5" borderId="3" xfId="0" applyFont="1" applyFill="1" applyBorder="1" applyAlignment="1">
      <alignment horizontal="justify" vertical="justify" wrapText="1"/>
    </xf>
    <xf numFmtId="0" fontId="19" fillId="5" borderId="5" xfId="0" applyFont="1" applyFill="1" applyBorder="1" applyAlignment="1">
      <alignment horizontal="justify" vertical="justify" wrapText="1"/>
    </xf>
    <xf numFmtId="0" fontId="19" fillId="5" borderId="4" xfId="0" applyFont="1" applyFill="1" applyBorder="1" applyAlignment="1">
      <alignment horizontal="justify" vertical="justify" wrapText="1"/>
    </xf>
    <xf numFmtId="0" fontId="15" fillId="4" borderId="1" xfId="1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left" vertical="center" wrapText="1"/>
    </xf>
    <xf numFmtId="0" fontId="18" fillId="2" borderId="1" xfId="0" applyFont="1" applyFill="1" applyBorder="1" applyAlignment="1">
      <alignment horizontal="justify" vertical="justify" wrapText="1"/>
    </xf>
    <xf numFmtId="0" fontId="17" fillId="5" borderId="1" xfId="1" applyFont="1" applyFill="1" applyBorder="1" applyAlignment="1">
      <alignment horizontal="left" vertical="center" wrapText="1"/>
    </xf>
    <xf numFmtId="0" fontId="33" fillId="0" borderId="1" xfId="1" applyFont="1" applyBorder="1" applyAlignment="1">
      <alignment horizontal="left" vertical="top" wrapText="1"/>
    </xf>
    <xf numFmtId="0" fontId="18" fillId="2" borderId="3" xfId="0" applyFont="1" applyFill="1" applyBorder="1" applyAlignment="1">
      <alignment horizontal="justify" vertical="justify" wrapText="1"/>
    </xf>
    <xf numFmtId="0" fontId="18" fillId="2" borderId="5" xfId="0" applyFont="1" applyFill="1" applyBorder="1" applyAlignment="1">
      <alignment horizontal="justify" vertical="justify" wrapText="1"/>
    </xf>
    <xf numFmtId="0" fontId="18" fillId="2" borderId="4" xfId="0" applyFont="1" applyFill="1" applyBorder="1" applyAlignment="1">
      <alignment horizontal="justify" vertical="justify" wrapText="1"/>
    </xf>
    <xf numFmtId="0" fontId="18" fillId="0" borderId="3" xfId="1" applyFont="1" applyBorder="1" applyAlignment="1">
      <alignment horizontal="left" vertical="center" wrapText="1"/>
    </xf>
    <xf numFmtId="0" fontId="18" fillId="0" borderId="5" xfId="1" applyFont="1" applyBorder="1" applyAlignment="1">
      <alignment horizontal="left" vertical="center" wrapText="1"/>
    </xf>
    <xf numFmtId="0" fontId="18" fillId="0" borderId="4" xfId="1" applyFont="1" applyBorder="1" applyAlignment="1">
      <alignment horizontal="left" vertical="center" wrapText="1"/>
    </xf>
    <xf numFmtId="0" fontId="29" fillId="8" borderId="3" xfId="1" applyFont="1" applyFill="1" applyBorder="1" applyAlignment="1">
      <alignment horizontal="left" vertical="center" wrapText="1"/>
    </xf>
    <xf numFmtId="0" fontId="29" fillId="8" borderId="5" xfId="1" applyFont="1" applyFill="1" applyBorder="1" applyAlignment="1">
      <alignment horizontal="left" vertical="center" wrapText="1"/>
    </xf>
    <xf numFmtId="0" fontId="29" fillId="8" borderId="4" xfId="1" applyFont="1" applyFill="1" applyBorder="1" applyAlignment="1">
      <alignment horizontal="left" vertical="center" wrapText="1"/>
    </xf>
    <xf numFmtId="0" fontId="19" fillId="2" borderId="1" xfId="1" applyFont="1" applyFill="1" applyBorder="1" applyAlignment="1">
      <alignment horizontal="left" vertical="center" wrapText="1"/>
    </xf>
    <xf numFmtId="0" fontId="16" fillId="2" borderId="3" xfId="0" applyFont="1" applyFill="1" applyBorder="1" applyAlignment="1">
      <alignment vertical="top" wrapText="1"/>
    </xf>
    <xf numFmtId="0" fontId="16" fillId="2" borderId="5" xfId="0" applyFont="1" applyFill="1" applyBorder="1" applyAlignment="1">
      <alignment vertical="top" wrapText="1"/>
    </xf>
    <xf numFmtId="0" fontId="16" fillId="2" borderId="4" xfId="0" applyFont="1" applyFill="1" applyBorder="1" applyAlignment="1">
      <alignment vertical="top" wrapText="1"/>
    </xf>
    <xf numFmtId="0" fontId="30" fillId="2" borderId="1" xfId="1" applyFont="1" applyFill="1" applyBorder="1" applyAlignment="1">
      <alignment horizontal="left" vertical="top" wrapText="1"/>
    </xf>
    <xf numFmtId="0" fontId="19" fillId="2" borderId="3" xfId="1" applyFont="1" applyFill="1" applyBorder="1" applyAlignment="1">
      <alignment horizontal="left" vertical="top" wrapText="1"/>
    </xf>
    <xf numFmtId="0" fontId="19" fillId="2" borderId="5" xfId="1" applyFont="1" applyFill="1" applyBorder="1" applyAlignment="1">
      <alignment horizontal="left" vertical="top" wrapText="1"/>
    </xf>
    <xf numFmtId="0" fontId="19" fillId="2" borderId="4" xfId="1" applyFont="1" applyFill="1" applyBorder="1" applyAlignment="1">
      <alignment horizontal="left" vertical="top" wrapText="1"/>
    </xf>
    <xf numFmtId="0" fontId="21" fillId="9" borderId="3" xfId="1" applyFont="1" applyFill="1" applyBorder="1" applyAlignment="1">
      <alignment horizontal="left" vertical="center" wrapText="1"/>
    </xf>
    <xf numFmtId="0" fontId="21" fillId="9" borderId="5" xfId="1" applyFont="1" applyFill="1" applyBorder="1" applyAlignment="1">
      <alignment horizontal="left" vertical="center" wrapText="1"/>
    </xf>
    <xf numFmtId="0" fontId="11" fillId="2" borderId="10" xfId="1" applyFont="1" applyFill="1" applyBorder="1" applyAlignment="1">
      <alignment horizontal="center" vertical="top" wrapText="1"/>
    </xf>
    <xf numFmtId="0" fontId="11" fillId="2" borderId="11" xfId="1" applyFont="1" applyFill="1" applyBorder="1" applyAlignment="1">
      <alignment horizontal="center" vertical="top" wrapText="1"/>
    </xf>
    <xf numFmtId="0" fontId="11" fillId="2" borderId="12" xfId="1" applyFont="1" applyFill="1" applyBorder="1" applyAlignment="1">
      <alignment horizontal="center" vertical="top" wrapText="1"/>
    </xf>
    <xf numFmtId="0" fontId="26" fillId="8" borderId="3" xfId="1" applyFont="1" applyFill="1" applyBorder="1" applyAlignment="1">
      <alignment horizontal="left" vertical="center"/>
    </xf>
    <xf numFmtId="0" fontId="26" fillId="8" borderId="5" xfId="1" applyFont="1" applyFill="1" applyBorder="1" applyAlignment="1">
      <alignment horizontal="left" vertical="center"/>
    </xf>
    <xf numFmtId="0" fontId="26" fillId="8" borderId="4" xfId="1" applyFont="1" applyFill="1" applyBorder="1" applyAlignment="1">
      <alignment horizontal="left" vertical="center"/>
    </xf>
    <xf numFmtId="0" fontId="17" fillId="5" borderId="3" xfId="0" applyFont="1" applyFill="1" applyBorder="1" applyAlignment="1">
      <alignment horizontal="left" vertical="top" wrapText="1"/>
    </xf>
    <xf numFmtId="0" fontId="17" fillId="5" borderId="5" xfId="0" applyFont="1" applyFill="1" applyBorder="1" applyAlignment="1">
      <alignment horizontal="left" vertical="top" wrapText="1"/>
    </xf>
    <xf numFmtId="0" fontId="17" fillId="5" borderId="4" xfId="0" applyFont="1" applyFill="1" applyBorder="1" applyAlignment="1">
      <alignment horizontal="left" vertical="top" wrapText="1"/>
    </xf>
    <xf numFmtId="0" fontId="21" fillId="7" borderId="3" xfId="1" applyFont="1" applyFill="1" applyBorder="1" applyAlignment="1">
      <alignment horizontal="right" vertical="center" wrapText="1"/>
    </xf>
    <xf numFmtId="0" fontId="21" fillId="7" borderId="5" xfId="1" applyFont="1" applyFill="1" applyBorder="1" applyAlignment="1">
      <alignment horizontal="right" vertical="center" wrapText="1"/>
    </xf>
    <xf numFmtId="0" fontId="21" fillId="7" borderId="4" xfId="1" applyFont="1" applyFill="1" applyBorder="1" applyAlignment="1">
      <alignment horizontal="right" vertical="center" wrapText="1"/>
    </xf>
    <xf numFmtId="0" fontId="22" fillId="3" borderId="9" xfId="1" applyFont="1" applyFill="1" applyBorder="1" applyAlignment="1">
      <alignment horizontal="center" vertical="center" wrapText="1"/>
    </xf>
    <xf numFmtId="0" fontId="22" fillId="3" borderId="2" xfId="1" applyFont="1" applyFill="1" applyBorder="1" applyAlignment="1">
      <alignment horizontal="center" vertical="center" wrapText="1"/>
    </xf>
    <xf numFmtId="0" fontId="22" fillId="3" borderId="8" xfId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justify" vertical="top" wrapText="1"/>
    </xf>
    <xf numFmtId="0" fontId="11" fillId="2" borderId="1" xfId="1" applyFont="1" applyFill="1" applyBorder="1" applyAlignment="1">
      <alignment horizontal="center" vertical="top" wrapText="1"/>
    </xf>
  </cellXfs>
  <cellStyles count="10">
    <cellStyle name="Estilo 1" xfId="9" xr:uid="{00000000-0005-0000-0000-000000000000}"/>
    <cellStyle name="Millares 2" xfId="6" xr:uid="{00000000-0005-0000-0000-000002000000}"/>
    <cellStyle name="Millares 2 2" xfId="8" xr:uid="{00000000-0005-0000-0000-000003000000}"/>
    <cellStyle name="Normal" xfId="0" builtinId="0"/>
    <cellStyle name="Normal 2" xfId="3" xr:uid="{00000000-0005-0000-0000-000005000000}"/>
    <cellStyle name="Normal 2 2 2" xfId="4" xr:uid="{00000000-0005-0000-0000-000006000000}"/>
    <cellStyle name="Normal 3" xfId="5" xr:uid="{00000000-0005-0000-0000-000007000000}"/>
    <cellStyle name="Normal 3 3" xfId="2" xr:uid="{00000000-0005-0000-0000-000008000000}"/>
    <cellStyle name="Normal 4" xfId="1" xr:uid="{00000000-0005-0000-0000-000009000000}"/>
    <cellStyle name="Porcentaje 2" xfId="7" xr:uid="{00000000-0005-0000-0000-00000A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5DE4A4-30C3-46FD-8731-309B8CB863F2}">
  <dimension ref="A1:AB25"/>
  <sheetViews>
    <sheetView tabSelected="1" topLeftCell="A13" workbookViewId="0">
      <selection activeCell="AE20" sqref="AE20"/>
    </sheetView>
  </sheetViews>
  <sheetFormatPr baseColWidth="10" defaultRowHeight="15" x14ac:dyDescent="0.25"/>
  <cols>
    <col min="1" max="1" width="4.140625" customWidth="1"/>
    <col min="2" max="2" width="12.28515625" customWidth="1"/>
    <col min="3" max="3" width="2.85546875" customWidth="1"/>
    <col min="4" max="4" width="11" customWidth="1"/>
    <col min="5" max="6" width="23" customWidth="1"/>
    <col min="7" max="7" width="12.7109375" customWidth="1"/>
    <col min="8" max="9" width="9.7109375" customWidth="1"/>
    <col min="10" max="10" width="6.140625" hidden="1" customWidth="1"/>
    <col min="11" max="11" width="7.7109375" hidden="1" customWidth="1"/>
    <col min="12" max="12" width="8.140625" hidden="1" customWidth="1"/>
    <col min="13" max="13" width="7.7109375" hidden="1" customWidth="1"/>
    <col min="14" max="14" width="14.140625" hidden="1" customWidth="1"/>
    <col min="15" max="15" width="11.42578125" customWidth="1"/>
    <col min="16" max="23" width="11.42578125" hidden="1" customWidth="1"/>
    <col min="24" max="24" width="11.42578125" customWidth="1"/>
    <col min="25" max="25" width="11.140625" customWidth="1"/>
    <col min="27" max="27" width="15" customWidth="1"/>
    <col min="28" max="28" width="19.42578125" customWidth="1"/>
  </cols>
  <sheetData>
    <row r="1" spans="1:28" ht="18" x14ac:dyDescent="0.25">
      <c r="A1" s="37" t="s">
        <v>64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 ht="18.75" x14ac:dyDescent="0.25">
      <c r="A2" s="40" t="s">
        <v>56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2"/>
    </row>
    <row r="3" spans="1:28" ht="18.75" x14ac:dyDescent="0.25">
      <c r="A3" s="54" t="s">
        <v>55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54"/>
      <c r="AB3" s="54"/>
    </row>
    <row r="4" spans="1:28" x14ac:dyDescent="0.25">
      <c r="A4" s="43" t="s">
        <v>38</v>
      </c>
      <c r="B4" s="43"/>
      <c r="C4" s="43"/>
      <c r="D4" s="55" t="s">
        <v>0</v>
      </c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</row>
    <row r="5" spans="1:28" x14ac:dyDescent="0.25">
      <c r="A5" s="39" t="s">
        <v>39</v>
      </c>
      <c r="B5" s="39"/>
      <c r="C5" s="39"/>
      <c r="D5" s="56" t="s">
        <v>1</v>
      </c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</row>
    <row r="6" spans="1:28" ht="20.25" customHeight="1" x14ac:dyDescent="0.25">
      <c r="A6" s="58" t="s">
        <v>40</v>
      </c>
      <c r="B6" s="58"/>
      <c r="C6" s="58"/>
      <c r="D6" s="59" t="s">
        <v>24</v>
      </c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  <c r="W6" s="60"/>
      <c r="X6" s="60"/>
      <c r="Y6" s="60"/>
      <c r="Z6" s="60"/>
      <c r="AA6" s="60"/>
      <c r="AB6" s="61"/>
    </row>
    <row r="7" spans="1:28" ht="136.5" customHeight="1" x14ac:dyDescent="0.25">
      <c r="A7" s="62" t="s">
        <v>2</v>
      </c>
      <c r="B7" s="63"/>
      <c r="C7" s="64"/>
      <c r="D7" s="44" t="s">
        <v>62</v>
      </c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45"/>
      <c r="Z7" s="45"/>
      <c r="AA7" s="45"/>
      <c r="AB7" s="46"/>
    </row>
    <row r="8" spans="1:28" ht="19.5" x14ac:dyDescent="0.25">
      <c r="A8" s="65" t="s">
        <v>42</v>
      </c>
      <c r="B8" s="66"/>
      <c r="C8" s="66"/>
      <c r="D8" s="66"/>
      <c r="E8" s="66"/>
      <c r="F8" s="66"/>
      <c r="G8" s="66"/>
      <c r="H8" s="66"/>
      <c r="I8" s="66"/>
      <c r="J8" s="66"/>
      <c r="K8" s="66"/>
      <c r="L8" s="66"/>
      <c r="M8" s="66"/>
      <c r="N8" s="66"/>
      <c r="O8" s="66"/>
      <c r="P8" s="66"/>
      <c r="Q8" s="66"/>
      <c r="R8" s="66"/>
      <c r="S8" s="66"/>
      <c r="T8" s="66"/>
      <c r="U8" s="66"/>
      <c r="V8" s="66"/>
      <c r="W8" s="66"/>
      <c r="X8" s="66"/>
      <c r="Y8" s="66"/>
      <c r="Z8" s="66"/>
      <c r="AA8" s="66"/>
      <c r="AB8" s="67"/>
    </row>
    <row r="9" spans="1:28" ht="17.25" customHeight="1" x14ac:dyDescent="0.25">
      <c r="A9" s="68" t="s">
        <v>32</v>
      </c>
      <c r="B9" s="68"/>
      <c r="C9" s="68"/>
      <c r="D9" s="68"/>
      <c r="E9" s="69" t="s">
        <v>41</v>
      </c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70"/>
      <c r="X9" s="70"/>
      <c r="Y9" s="70"/>
      <c r="Z9" s="70"/>
      <c r="AA9" s="70"/>
      <c r="AB9" s="71"/>
    </row>
    <row r="10" spans="1:28" ht="15.75" x14ac:dyDescent="0.25">
      <c r="A10" s="72" t="s">
        <v>25</v>
      </c>
      <c r="B10" s="72"/>
      <c r="C10" s="72"/>
      <c r="D10" s="72"/>
      <c r="E10" s="47" t="s">
        <v>53</v>
      </c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7"/>
      <c r="AA10" s="47"/>
      <c r="AB10" s="47"/>
    </row>
    <row r="11" spans="1:28" ht="15.75" x14ac:dyDescent="0.25">
      <c r="A11" s="73" t="s">
        <v>43</v>
      </c>
      <c r="B11" s="74"/>
      <c r="C11" s="74"/>
      <c r="D11" s="75"/>
      <c r="E11" s="48" t="s">
        <v>54</v>
      </c>
      <c r="F11" s="49"/>
      <c r="G11" s="49"/>
      <c r="H11" s="49"/>
      <c r="I11" s="49"/>
      <c r="J11" s="49"/>
      <c r="K11" s="49"/>
      <c r="L11" s="49"/>
      <c r="M11" s="49"/>
      <c r="N11" s="49"/>
      <c r="O11" s="49"/>
      <c r="P11" s="49"/>
      <c r="Q11" s="49"/>
      <c r="R11" s="49"/>
      <c r="S11" s="49"/>
      <c r="T11" s="49"/>
      <c r="U11" s="49"/>
      <c r="V11" s="49"/>
      <c r="W11" s="49"/>
      <c r="X11" s="49"/>
      <c r="Y11" s="49"/>
      <c r="Z11" s="49"/>
      <c r="AA11" s="49"/>
      <c r="AB11" s="50"/>
    </row>
    <row r="12" spans="1:28" ht="15.75" x14ac:dyDescent="0.25">
      <c r="A12" s="76" t="s">
        <v>36</v>
      </c>
      <c r="B12" s="77"/>
      <c r="C12" s="77"/>
      <c r="D12" s="77"/>
      <c r="E12" s="77"/>
      <c r="F12" s="77"/>
      <c r="G12" s="77"/>
      <c r="H12" s="77"/>
      <c r="I12" s="77"/>
      <c r="J12" s="77"/>
      <c r="K12" s="77"/>
      <c r="L12" s="77"/>
      <c r="M12" s="77"/>
      <c r="N12" s="77"/>
      <c r="O12" s="77"/>
      <c r="P12" s="77"/>
      <c r="Q12" s="77"/>
      <c r="R12" s="77"/>
      <c r="S12" s="77"/>
      <c r="T12" s="77"/>
      <c r="U12" s="77"/>
      <c r="V12" s="77"/>
      <c r="W12" s="77"/>
      <c r="X12" s="77"/>
      <c r="Y12" s="77"/>
      <c r="Z12" s="77"/>
      <c r="AA12" s="77"/>
      <c r="AB12" s="34"/>
    </row>
    <row r="13" spans="1:28" ht="15.75" x14ac:dyDescent="0.25">
      <c r="A13" s="57" t="s">
        <v>33</v>
      </c>
      <c r="B13" s="57"/>
      <c r="C13" s="57"/>
      <c r="D13" s="57"/>
      <c r="E13" s="51" t="s">
        <v>50</v>
      </c>
      <c r="F13" s="52"/>
      <c r="G13" s="52"/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52"/>
      <c r="W13" s="52"/>
      <c r="X13" s="52"/>
      <c r="Y13" s="52"/>
      <c r="Z13" s="52"/>
      <c r="AA13" s="52"/>
      <c r="AB13" s="53"/>
    </row>
    <row r="14" spans="1:28" ht="15.75" x14ac:dyDescent="0.25">
      <c r="A14" s="57" t="s">
        <v>34</v>
      </c>
      <c r="B14" s="57"/>
      <c r="C14" s="57"/>
      <c r="D14" s="57"/>
      <c r="E14" s="84" t="s">
        <v>35</v>
      </c>
      <c r="F14" s="85"/>
      <c r="G14" s="85"/>
      <c r="H14" s="85"/>
      <c r="I14" s="85"/>
      <c r="J14" s="85"/>
      <c r="K14" s="85"/>
      <c r="L14" s="85"/>
      <c r="M14" s="85"/>
      <c r="N14" s="85"/>
      <c r="O14" s="85"/>
      <c r="P14" s="85"/>
      <c r="Q14" s="85"/>
      <c r="R14" s="85"/>
      <c r="S14" s="85"/>
      <c r="T14" s="85"/>
      <c r="U14" s="85"/>
      <c r="V14" s="85"/>
      <c r="W14" s="85"/>
      <c r="X14" s="85"/>
      <c r="Y14" s="85"/>
      <c r="Z14" s="85"/>
      <c r="AA14" s="85"/>
      <c r="AB14" s="86"/>
    </row>
    <row r="15" spans="1:28" ht="15.75" x14ac:dyDescent="0.25">
      <c r="A15" s="25"/>
      <c r="B15" s="87" t="s">
        <v>57</v>
      </c>
      <c r="C15" s="88"/>
      <c r="D15" s="88"/>
      <c r="E15" s="88"/>
      <c r="F15" s="88"/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/>
      <c r="R15" s="88"/>
      <c r="S15" s="88"/>
      <c r="T15" s="88"/>
      <c r="U15" s="88"/>
      <c r="V15" s="88"/>
      <c r="W15" s="88"/>
      <c r="X15" s="88"/>
      <c r="Y15" s="88"/>
      <c r="Z15" s="88"/>
      <c r="AA15" s="88"/>
      <c r="AB15" s="89"/>
    </row>
    <row r="16" spans="1:28" ht="62.25" x14ac:dyDescent="0.25">
      <c r="A16" s="28" t="s">
        <v>37</v>
      </c>
      <c r="B16" s="90" t="s">
        <v>26</v>
      </c>
      <c r="C16" s="91"/>
      <c r="D16" s="92"/>
      <c r="E16" s="29" t="s">
        <v>27</v>
      </c>
      <c r="F16" s="33" t="s">
        <v>4</v>
      </c>
      <c r="G16" s="32" t="s">
        <v>3</v>
      </c>
      <c r="H16" s="30" t="s">
        <v>28</v>
      </c>
      <c r="I16" s="30" t="s">
        <v>45</v>
      </c>
      <c r="J16" s="3" t="s">
        <v>5</v>
      </c>
      <c r="K16" s="3" t="s">
        <v>6</v>
      </c>
      <c r="L16" s="3" t="s">
        <v>7</v>
      </c>
      <c r="M16" s="3" t="s">
        <v>8</v>
      </c>
      <c r="N16" s="16" t="s">
        <v>46</v>
      </c>
      <c r="O16" s="4" t="s">
        <v>9</v>
      </c>
      <c r="P16" s="4" t="s">
        <v>10</v>
      </c>
      <c r="Q16" s="4" t="s">
        <v>11</v>
      </c>
      <c r="R16" s="4" t="s">
        <v>12</v>
      </c>
      <c r="S16" s="16" t="s">
        <v>47</v>
      </c>
      <c r="T16" s="4" t="s">
        <v>13</v>
      </c>
      <c r="U16" s="4" t="s">
        <v>14</v>
      </c>
      <c r="V16" s="4" t="s">
        <v>15</v>
      </c>
      <c r="W16" s="4" t="s">
        <v>16</v>
      </c>
      <c r="X16" s="16" t="s">
        <v>48</v>
      </c>
      <c r="Y16" s="26" t="s">
        <v>29</v>
      </c>
      <c r="Z16" s="26" t="s">
        <v>30</v>
      </c>
      <c r="AA16" s="27" t="s">
        <v>58</v>
      </c>
      <c r="AB16" s="26" t="s">
        <v>31</v>
      </c>
    </row>
    <row r="17" spans="1:28" ht="51" x14ac:dyDescent="0.25">
      <c r="A17" s="2"/>
      <c r="B17" s="93" t="s">
        <v>51</v>
      </c>
      <c r="C17" s="93"/>
      <c r="D17" s="93"/>
      <c r="E17" s="19" t="s">
        <v>59</v>
      </c>
      <c r="F17" s="9"/>
      <c r="G17" s="6" t="s">
        <v>17</v>
      </c>
      <c r="H17" s="10">
        <v>26700</v>
      </c>
      <c r="I17" s="10">
        <f>SUM(I18:I20)</f>
        <v>30597</v>
      </c>
      <c r="J17" s="10">
        <f>+J18+J19+J20</f>
        <v>2346</v>
      </c>
      <c r="K17" s="10">
        <f t="shared" ref="K17:M17" si="0">+K18+K19+K20</f>
        <v>3025</v>
      </c>
      <c r="L17" s="10">
        <f t="shared" si="0"/>
        <v>3297</v>
      </c>
      <c r="M17" s="10">
        <f t="shared" si="0"/>
        <v>2250</v>
      </c>
      <c r="N17" s="20">
        <f>SUM(J17:M17)</f>
        <v>10918</v>
      </c>
      <c r="O17" s="20">
        <f>SUM(O18:O20)</f>
        <v>2642</v>
      </c>
      <c r="P17" s="20"/>
      <c r="Q17" s="20"/>
      <c r="R17" s="20"/>
      <c r="S17" s="20">
        <f>SUM(O17:R17)</f>
        <v>2642</v>
      </c>
      <c r="T17" s="20"/>
      <c r="U17" s="20"/>
      <c r="V17" s="20"/>
      <c r="W17" s="20"/>
      <c r="X17" s="20">
        <f>SUM(T17:W17)</f>
        <v>0</v>
      </c>
      <c r="Y17" s="20">
        <f>+X17+S17+N17</f>
        <v>13560</v>
      </c>
      <c r="Z17" s="38">
        <f>SUM(Y17/I17)</f>
        <v>0.44318070399058729</v>
      </c>
      <c r="AA17" s="5">
        <v>18358000</v>
      </c>
      <c r="AB17" s="17" t="s">
        <v>63</v>
      </c>
    </row>
    <row r="18" spans="1:28" ht="38.25" x14ac:dyDescent="0.25">
      <c r="A18" s="2"/>
      <c r="B18" s="22"/>
      <c r="C18" s="23"/>
      <c r="D18" s="24"/>
      <c r="E18" s="31"/>
      <c r="F18" s="12" t="s">
        <v>19</v>
      </c>
      <c r="G18" s="8" t="s">
        <v>60</v>
      </c>
      <c r="H18" s="18">
        <v>20000</v>
      </c>
      <c r="I18" s="9">
        <f>20000-5000+8897</f>
        <v>23897</v>
      </c>
      <c r="J18" s="9">
        <f>1608+738-25-505</f>
        <v>1816</v>
      </c>
      <c r="K18" s="9">
        <v>2237</v>
      </c>
      <c r="L18" s="9">
        <f>1790+1507-32-830</f>
        <v>2435</v>
      </c>
      <c r="M18" s="9">
        <f>2250-48-615</f>
        <v>1587</v>
      </c>
      <c r="N18" s="9">
        <f>SUM(J18:M18)</f>
        <v>8075</v>
      </c>
      <c r="O18" s="9">
        <f>995+1747-33-694</f>
        <v>2015</v>
      </c>
      <c r="P18" s="9"/>
      <c r="Q18" s="9"/>
      <c r="R18" s="9"/>
      <c r="S18" s="9">
        <f t="shared" ref="S18:S24" si="1">SUM(O18:R18)</f>
        <v>2015</v>
      </c>
      <c r="T18" s="9"/>
      <c r="U18" s="9"/>
      <c r="V18" s="9"/>
      <c r="W18" s="9"/>
      <c r="X18" s="9">
        <f t="shared" ref="X18:X24" si="2">SUM(T18:W18)</f>
        <v>0</v>
      </c>
      <c r="Y18" s="14">
        <f t="shared" ref="Y18:Y24" si="3">+X18+S18+N18</f>
        <v>10090</v>
      </c>
      <c r="Z18" s="21">
        <f t="shared" ref="Z18:Z24" si="4">SUM(Y18/I18)</f>
        <v>0.42222873163995478</v>
      </c>
      <c r="AA18" s="5"/>
      <c r="AB18" s="5"/>
    </row>
    <row r="19" spans="1:28" ht="38.25" x14ac:dyDescent="0.25">
      <c r="A19" s="2"/>
      <c r="B19" s="22"/>
      <c r="C19" s="23"/>
      <c r="D19" s="24"/>
      <c r="E19" s="11"/>
      <c r="F19" s="12" t="s">
        <v>20</v>
      </c>
      <c r="G19" s="8" t="s">
        <v>60</v>
      </c>
      <c r="H19" s="18">
        <v>1200</v>
      </c>
      <c r="I19" s="9">
        <v>1200</v>
      </c>
      <c r="J19" s="9">
        <v>25</v>
      </c>
      <c r="K19" s="9">
        <v>19</v>
      </c>
      <c r="L19" s="9">
        <v>32</v>
      </c>
      <c r="M19" s="9">
        <v>48</v>
      </c>
      <c r="N19" s="9">
        <f t="shared" ref="N19:N24" si="5">SUM(J19:M19)</f>
        <v>124</v>
      </c>
      <c r="O19" s="9">
        <v>33</v>
      </c>
      <c r="P19" s="9"/>
      <c r="Q19" s="9"/>
      <c r="R19" s="9"/>
      <c r="S19" s="36">
        <f t="shared" si="1"/>
        <v>33</v>
      </c>
      <c r="T19" s="9"/>
      <c r="U19" s="9"/>
      <c r="V19" s="9"/>
      <c r="W19" s="9"/>
      <c r="X19" s="9">
        <f t="shared" si="2"/>
        <v>0</v>
      </c>
      <c r="Y19" s="14">
        <f t="shared" si="3"/>
        <v>157</v>
      </c>
      <c r="Z19" s="21">
        <f>SUM(Y19/I19)</f>
        <v>0.13083333333333333</v>
      </c>
      <c r="AA19" s="5"/>
      <c r="AB19" s="5"/>
    </row>
    <row r="20" spans="1:28" ht="38.25" x14ac:dyDescent="0.25">
      <c r="A20" s="2"/>
      <c r="B20" s="22"/>
      <c r="C20" s="23"/>
      <c r="D20" s="24"/>
      <c r="E20" s="11"/>
      <c r="F20" s="12" t="s">
        <v>21</v>
      </c>
      <c r="G20" s="8" t="s">
        <v>60</v>
      </c>
      <c r="H20" s="18">
        <v>5500</v>
      </c>
      <c r="I20" s="9">
        <v>5500</v>
      </c>
      <c r="J20" s="9">
        <f>17+20+468</f>
        <v>505</v>
      </c>
      <c r="K20" s="9">
        <v>769</v>
      </c>
      <c r="L20" s="9">
        <f>47+783</f>
        <v>830</v>
      </c>
      <c r="M20" s="9">
        <v>615</v>
      </c>
      <c r="N20" s="9">
        <f t="shared" si="5"/>
        <v>2719</v>
      </c>
      <c r="O20" s="9">
        <f>34+560</f>
        <v>594</v>
      </c>
      <c r="P20" s="9"/>
      <c r="Q20" s="9"/>
      <c r="R20" s="9"/>
      <c r="S20" s="9">
        <f t="shared" si="1"/>
        <v>594</v>
      </c>
      <c r="T20" s="9"/>
      <c r="U20" s="9"/>
      <c r="V20" s="9"/>
      <c r="W20" s="9"/>
      <c r="X20" s="9">
        <f t="shared" si="2"/>
        <v>0</v>
      </c>
      <c r="Y20" s="14">
        <f t="shared" si="3"/>
        <v>3313</v>
      </c>
      <c r="Z20" s="21">
        <f t="shared" si="4"/>
        <v>0.60236363636363632</v>
      </c>
      <c r="AA20" s="5"/>
      <c r="AB20" s="5"/>
    </row>
    <row r="21" spans="1:28" ht="51" x14ac:dyDescent="0.25">
      <c r="A21" s="2"/>
      <c r="B21" s="94"/>
      <c r="C21" s="94"/>
      <c r="D21" s="94"/>
      <c r="E21" s="8"/>
      <c r="F21" s="12" t="s">
        <v>22</v>
      </c>
      <c r="G21" s="8" t="s">
        <v>60</v>
      </c>
      <c r="H21" s="18">
        <v>1800</v>
      </c>
      <c r="I21" s="9">
        <v>1800</v>
      </c>
      <c r="J21" s="9">
        <v>124</v>
      </c>
      <c r="K21" s="9">
        <v>134</v>
      </c>
      <c r="L21" s="9">
        <v>169</v>
      </c>
      <c r="M21" s="9">
        <v>200</v>
      </c>
      <c r="N21" s="14">
        <f t="shared" si="5"/>
        <v>627</v>
      </c>
      <c r="O21" s="14">
        <v>139</v>
      </c>
      <c r="P21" s="14"/>
      <c r="Q21" s="14"/>
      <c r="R21" s="14"/>
      <c r="S21" s="14">
        <f t="shared" si="1"/>
        <v>139</v>
      </c>
      <c r="T21" s="14"/>
      <c r="U21" s="14"/>
      <c r="V21" s="14"/>
      <c r="W21" s="14"/>
      <c r="X21" s="14">
        <f t="shared" si="2"/>
        <v>0</v>
      </c>
      <c r="Y21" s="14">
        <f t="shared" si="3"/>
        <v>766</v>
      </c>
      <c r="Z21" s="21">
        <f t="shared" si="4"/>
        <v>0.42555555555555558</v>
      </c>
      <c r="AA21" s="10" t="s">
        <v>49</v>
      </c>
      <c r="AB21" s="7"/>
    </row>
    <row r="22" spans="1:28" ht="25.5" x14ac:dyDescent="0.25">
      <c r="A22" s="2"/>
      <c r="B22" s="78"/>
      <c r="C22" s="79"/>
      <c r="D22" s="80"/>
      <c r="E22" s="15"/>
      <c r="F22" s="12" t="s">
        <v>23</v>
      </c>
      <c r="G22" s="8" t="s">
        <v>18</v>
      </c>
      <c r="H22" s="9">
        <v>12720</v>
      </c>
      <c r="I22" s="9">
        <v>12720</v>
      </c>
      <c r="J22" s="9">
        <v>951</v>
      </c>
      <c r="K22" s="9">
        <v>887</v>
      </c>
      <c r="L22" s="9">
        <v>1146</v>
      </c>
      <c r="M22" s="9">
        <v>1327</v>
      </c>
      <c r="N22" s="14">
        <f t="shared" si="5"/>
        <v>4311</v>
      </c>
      <c r="O22" s="14">
        <v>1766</v>
      </c>
      <c r="P22" s="14"/>
      <c r="Q22" s="14"/>
      <c r="R22" s="35"/>
      <c r="S22" s="14">
        <f t="shared" si="1"/>
        <v>1766</v>
      </c>
      <c r="T22" s="14"/>
      <c r="U22" s="14"/>
      <c r="V22" s="14"/>
      <c r="W22" s="14"/>
      <c r="X22" s="14">
        <f t="shared" si="2"/>
        <v>0</v>
      </c>
      <c r="Y22" s="14">
        <f t="shared" si="3"/>
        <v>6077</v>
      </c>
      <c r="Z22" s="21">
        <f t="shared" si="4"/>
        <v>0.47775157232704402</v>
      </c>
      <c r="AA22" s="10"/>
      <c r="AB22" s="10"/>
    </row>
    <row r="23" spans="1:28" ht="25.5" x14ac:dyDescent="0.25">
      <c r="A23" s="2"/>
      <c r="B23" s="78"/>
      <c r="C23" s="79"/>
      <c r="D23" s="80"/>
      <c r="E23" s="15"/>
      <c r="F23" s="12" t="s">
        <v>52</v>
      </c>
      <c r="G23" s="8" t="s">
        <v>18</v>
      </c>
      <c r="H23" s="9">
        <v>20400</v>
      </c>
      <c r="I23" s="9">
        <v>20400</v>
      </c>
      <c r="J23" s="9">
        <f>984+670</f>
        <v>1654</v>
      </c>
      <c r="K23" s="9">
        <v>1977</v>
      </c>
      <c r="L23" s="9">
        <f>1184+972+9+7</f>
        <v>2172</v>
      </c>
      <c r="M23" s="9">
        <f>1381+860</f>
        <v>2241</v>
      </c>
      <c r="N23" s="14">
        <f t="shared" si="5"/>
        <v>8044</v>
      </c>
      <c r="O23" s="14">
        <f>1747+906+5</f>
        <v>2658</v>
      </c>
      <c r="P23" s="14"/>
      <c r="Q23" s="14"/>
      <c r="R23" s="14"/>
      <c r="S23" s="14">
        <f t="shared" si="1"/>
        <v>2658</v>
      </c>
      <c r="T23" s="14"/>
      <c r="U23" s="14"/>
      <c r="V23" s="14"/>
      <c r="W23" s="14"/>
      <c r="X23" s="14">
        <f t="shared" si="2"/>
        <v>0</v>
      </c>
      <c r="Y23" s="14">
        <f t="shared" si="3"/>
        <v>10702</v>
      </c>
      <c r="Z23" s="21">
        <f t="shared" si="4"/>
        <v>0.52460784313725495</v>
      </c>
      <c r="AA23" s="13"/>
      <c r="AB23" s="13"/>
    </row>
    <row r="24" spans="1:28" x14ac:dyDescent="0.25">
      <c r="A24" s="2"/>
      <c r="B24" s="78"/>
      <c r="C24" s="79"/>
      <c r="D24" s="80"/>
      <c r="E24" s="15"/>
      <c r="F24" s="12" t="s">
        <v>44</v>
      </c>
      <c r="G24" s="8" t="s">
        <v>18</v>
      </c>
      <c r="H24" s="9">
        <v>4780</v>
      </c>
      <c r="I24" s="14">
        <v>4780</v>
      </c>
      <c r="J24" s="9">
        <v>288</v>
      </c>
      <c r="K24" s="9">
        <v>336</v>
      </c>
      <c r="L24" s="9">
        <v>387</v>
      </c>
      <c r="M24" s="9">
        <v>372</v>
      </c>
      <c r="N24" s="14">
        <f t="shared" si="5"/>
        <v>1383</v>
      </c>
      <c r="O24" s="14">
        <f>411+8</f>
        <v>419</v>
      </c>
      <c r="P24" s="14"/>
      <c r="Q24" s="14"/>
      <c r="R24" s="14"/>
      <c r="S24" s="14">
        <f t="shared" si="1"/>
        <v>419</v>
      </c>
      <c r="T24" s="14"/>
      <c r="U24" s="14"/>
      <c r="V24" s="14"/>
      <c r="W24" s="14"/>
      <c r="X24" s="14">
        <f t="shared" si="2"/>
        <v>0</v>
      </c>
      <c r="Y24" s="14">
        <f t="shared" si="3"/>
        <v>1802</v>
      </c>
      <c r="Z24" s="21">
        <f t="shared" si="4"/>
        <v>0.37698744769874476</v>
      </c>
      <c r="AA24" s="13"/>
      <c r="AB24" s="13"/>
    </row>
    <row r="25" spans="1:28" ht="15.75" x14ac:dyDescent="0.25">
      <c r="A25" s="81" t="s">
        <v>61</v>
      </c>
      <c r="B25" s="82"/>
      <c r="C25" s="82"/>
      <c r="D25" s="82"/>
      <c r="E25" s="82"/>
      <c r="F25" s="82"/>
      <c r="G25" s="82"/>
      <c r="H25" s="82"/>
      <c r="I25" s="82"/>
      <c r="J25" s="82"/>
      <c r="K25" s="82"/>
      <c r="L25" s="82"/>
      <c r="M25" s="82"/>
      <c r="N25" s="82"/>
      <c r="O25" s="82"/>
      <c r="P25" s="82"/>
      <c r="Q25" s="82"/>
      <c r="R25" s="82"/>
      <c r="S25" s="82"/>
      <c r="T25" s="82"/>
      <c r="U25" s="82"/>
      <c r="V25" s="82"/>
      <c r="W25" s="82"/>
      <c r="X25" s="82"/>
      <c r="Y25" s="82"/>
      <c r="Z25" s="82"/>
      <c r="AA25" s="82"/>
      <c r="AB25" s="83"/>
    </row>
  </sheetData>
  <mergeCells count="30">
    <mergeCell ref="B22:D22"/>
    <mergeCell ref="B23:D23"/>
    <mergeCell ref="B24:D24"/>
    <mergeCell ref="A25:AB25"/>
    <mergeCell ref="A14:D14"/>
    <mergeCell ref="E14:AB14"/>
    <mergeCell ref="B15:AB15"/>
    <mergeCell ref="B16:D16"/>
    <mergeCell ref="B17:D17"/>
    <mergeCell ref="B21:D21"/>
    <mergeCell ref="A13:D13"/>
    <mergeCell ref="E13:AB13"/>
    <mergeCell ref="A6:C6"/>
    <mergeCell ref="D6:AB6"/>
    <mergeCell ref="A7:C7"/>
    <mergeCell ref="D7:AB7"/>
    <mergeCell ref="A8:AB8"/>
    <mergeCell ref="A9:D9"/>
    <mergeCell ref="E9:AB9"/>
    <mergeCell ref="A10:D10"/>
    <mergeCell ref="E10:AB10"/>
    <mergeCell ref="A11:D11"/>
    <mergeCell ref="E11:AB11"/>
    <mergeCell ref="A12:AA12"/>
    <mergeCell ref="A2:AB2"/>
    <mergeCell ref="A3:AB3"/>
    <mergeCell ref="A4:C4"/>
    <mergeCell ref="D4:AB4"/>
    <mergeCell ref="A5:C5"/>
    <mergeCell ref="D5:AB5"/>
  </mergeCells>
  <printOptions horizontalCentered="1"/>
  <pageMargins left="0.31496062992125984" right="0.70866141732283472" top="0.35433070866141736" bottom="0.35433070866141736" header="0.31496062992125984" footer="0.31496062992125984"/>
  <pageSetup scale="6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EJECUCIÓN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Silvia Garcia</dc:creator>
  <cp:lastModifiedBy>luis cifuentes</cp:lastModifiedBy>
  <cp:lastPrinted>2025-06-03T18:17:18Z</cp:lastPrinted>
  <dcterms:created xsi:type="dcterms:W3CDTF">2019-01-08T14:24:40Z</dcterms:created>
  <dcterms:modified xsi:type="dcterms:W3CDTF">2025-06-03T18:17:25Z</dcterms:modified>
</cp:coreProperties>
</file>