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SKTOPCIFUENTES\Desktop\"/>
    </mc:Choice>
  </mc:AlternateContent>
  <xr:revisionPtr revIDLastSave="0" documentId="13_ncr:1_{81246F7E-D040-4B9D-B5E8-55970FD1D05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JECUCIÓN" sheetId="3" r:id="rId1"/>
  </sheets>
  <calcPr calcId="191029"/>
</workbook>
</file>

<file path=xl/calcChain.xml><?xml version="1.0" encoding="utf-8"?>
<calcChain xmlns="http://schemas.openxmlformats.org/spreadsheetml/2006/main">
  <c r="J19" i="3" l="1"/>
  <c r="J20" i="3"/>
  <c r="J24" i="3"/>
  <c r="W18" i="3"/>
  <c r="V18" i="3"/>
  <c r="U18" i="3"/>
  <c r="T18" i="3"/>
  <c r="R18" i="3"/>
  <c r="Q18" i="3"/>
  <c r="P18" i="3"/>
  <c r="O18" i="3"/>
  <c r="M18" i="3"/>
  <c r="L18" i="3"/>
  <c r="K18" i="3"/>
  <c r="I18" i="3"/>
  <c r="H18" i="3"/>
  <c r="J18" i="3" l="1"/>
  <c r="N18" i="3" s="1"/>
  <c r="X18" i="3"/>
  <c r="S18" i="3"/>
  <c r="Y18" i="3" l="1"/>
  <c r="Z18" i="3" s="1"/>
  <c r="N24" i="3" l="1"/>
  <c r="S23" i="3"/>
  <c r="I19" i="3"/>
  <c r="S24" i="3" l="1"/>
  <c r="X24" i="3"/>
  <c r="Y24" i="3" l="1"/>
  <c r="Z24" i="3" s="1"/>
  <c r="X25" i="3" l="1"/>
  <c r="S25" i="3"/>
  <c r="N25" i="3"/>
  <c r="X23" i="3"/>
  <c r="N23" i="3"/>
  <c r="X22" i="3"/>
  <c r="S22" i="3"/>
  <c r="N22" i="3"/>
  <c r="X21" i="3"/>
  <c r="S21" i="3"/>
  <c r="N21" i="3"/>
  <c r="X20" i="3"/>
  <c r="S20" i="3"/>
  <c r="N20" i="3"/>
  <c r="X19" i="3"/>
  <c r="S19" i="3"/>
  <c r="Y23" i="3" l="1"/>
  <c r="Z23" i="3" s="1"/>
  <c r="Y25" i="3"/>
  <c r="Z25" i="3" s="1"/>
  <c r="Y22" i="3"/>
  <c r="Z22" i="3" s="1"/>
  <c r="Y20" i="3"/>
  <c r="Z20" i="3" s="1"/>
  <c r="Y21" i="3"/>
  <c r="Z21" i="3" s="1"/>
  <c r="N19" i="3"/>
  <c r="Y19" i="3" s="1"/>
  <c r="Z19" i="3" l="1"/>
</calcChain>
</file>

<file path=xl/sharedStrings.xml><?xml version="1.0" encoding="utf-8"?>
<sst xmlns="http://schemas.openxmlformats.org/spreadsheetml/2006/main" count="72" uniqueCount="67">
  <si>
    <t>Ser la institución rectora del desarrollo económico nacional para crear oportunidades de inversión y generación de empleo formal.</t>
  </si>
  <si>
    <t xml:space="preserve">Contribuir  a la mejora de las condiciones de vida de los guatemaltecos, apoyando el incremento de  la competitividad  del país, fomentando la inversión, desarrollando las Micro, Pequeñas y Medianas Empresas  y  fortaleciendo el comercio exterior. </t>
  </si>
  <si>
    <t xml:space="preserve">VINCULACIÓN INSTITUCIONAL </t>
  </si>
  <si>
    <t>UNIDAD DE MEDIDA</t>
  </si>
  <si>
    <t xml:space="preserve">ACCIONES </t>
  </si>
  <si>
    <t xml:space="preserve">Ene  </t>
  </si>
  <si>
    <t xml:space="preserve">Feb       </t>
  </si>
  <si>
    <t xml:space="preserve">Mar </t>
  </si>
  <si>
    <t xml:space="preserve">Abr </t>
  </si>
  <si>
    <t xml:space="preserve">May </t>
  </si>
  <si>
    <t xml:space="preserve">Jun </t>
  </si>
  <si>
    <t xml:space="preserve">Jul </t>
  </si>
  <si>
    <t xml:space="preserve">Ago </t>
  </si>
  <si>
    <t xml:space="preserve">Sep </t>
  </si>
  <si>
    <t xml:space="preserve">Oct </t>
  </si>
  <si>
    <t>Nov</t>
  </si>
  <si>
    <t xml:space="preserve">Dic </t>
  </si>
  <si>
    <t>Persona</t>
  </si>
  <si>
    <t xml:space="preserve">Documento </t>
  </si>
  <si>
    <t>Registro de marcas, patentes y derechos de autor.</t>
  </si>
  <si>
    <t xml:space="preserve">Registro de nombres comerciales y señales de propaganda </t>
  </si>
  <si>
    <t xml:space="preserve">Registro de renovaciones, traspasos y modificaciones de marcas </t>
  </si>
  <si>
    <t xml:space="preserve">Anualidades de Patentes de invención, modelos de utilidad y diseños industriales </t>
  </si>
  <si>
    <t>Implementación del boletín oficial -BORPI-</t>
  </si>
  <si>
    <t xml:space="preserve">Generar las condiciones que permitan la atracción de inversiones para la creación de empleo digno y así promover el desarrollo económico de los guatemaltecos.  </t>
  </si>
  <si>
    <t xml:space="preserve">RESULTADO INSTITUCIONAL </t>
  </si>
  <si>
    <t xml:space="preserve">PRODUCTO </t>
  </si>
  <si>
    <t>SUBPRODUCTO</t>
  </si>
  <si>
    <t xml:space="preserve">META INICIAL </t>
  </si>
  <si>
    <t xml:space="preserve">AVANCE ACUMULADO ENERO-DICIEMBRE </t>
  </si>
  <si>
    <t xml:space="preserve">% AVANCE ACUMULADO ENERO - DICIEMBRE </t>
  </si>
  <si>
    <t xml:space="preserve">INFORMACIÓN RELEVANTE/ALERTAS/ PROBLEMAS </t>
  </si>
  <si>
    <t xml:space="preserve">OBJETIVO OPERATIVO </t>
  </si>
  <si>
    <t xml:space="preserve">Acción </t>
  </si>
  <si>
    <t xml:space="preserve">Actividad </t>
  </si>
  <si>
    <t xml:space="preserve"> Servicios de Registro de Patentes Comerciales y Títulos de Propiedad Intelectual.</t>
  </si>
  <si>
    <t xml:space="preserve">REGISTRO DE LA PROPIEDAD INTELECTUAL </t>
  </si>
  <si>
    <t>No.</t>
  </si>
  <si>
    <t>VISIÓN</t>
  </si>
  <si>
    <t>MISIÓN</t>
  </si>
  <si>
    <t>OBJETIVO ESTRATÉGICO</t>
  </si>
  <si>
    <t>Brindar certeza jurídica a través de los servicios registrales que presta el Ministerio de Economía.</t>
  </si>
  <si>
    <t xml:space="preserve">INDICADOR </t>
  </si>
  <si>
    <t>Búsquedas</t>
  </si>
  <si>
    <t xml:space="preserve">META VIGENTE  </t>
  </si>
  <si>
    <r>
      <t xml:space="preserve">AVANCE FÍSICO 2DO. </t>
    </r>
    <r>
      <rPr>
        <b/>
        <sz val="9"/>
        <color indexed="8"/>
        <rFont val="Times New Roman"/>
        <family val="1"/>
      </rPr>
      <t>CUATRIMESTRE</t>
    </r>
  </si>
  <si>
    <r>
      <t xml:space="preserve">AVANCE FÍSICO 3ER. </t>
    </r>
    <r>
      <rPr>
        <b/>
        <sz val="9"/>
        <color indexed="8"/>
        <rFont val="Times New Roman"/>
        <family val="1"/>
      </rPr>
      <t xml:space="preserve">CUATRIMESTRE </t>
    </r>
  </si>
  <si>
    <t xml:space="preserve">                                                             </t>
  </si>
  <si>
    <t>Protección, estímulo y fomento de la actividad intelectual que tienen aplicación en el campo de la industria y el comercio  y en participar a lo relativo a la adquisición, mantenimiento y protección de los signos distintivos, de las patentes de invención, y de los modelos de utilidad de los diseños industriales, así como la protección de los secretos empresariales y disposiciones relacionadas con el combate de la competencia desleal, en cumplimiento de la Ley de Propiedad Industrial y Ley de Derechos de Autor y Derechos Conexos y sus Modificaciones.</t>
  </si>
  <si>
    <t>Personas individuales y jurídicas beneficiadas con  servicios de registro de  patentes comerciales y títulos de propiedad intelectual</t>
  </si>
  <si>
    <t>Resoluciones, notificaciones y edictos</t>
  </si>
  <si>
    <t xml:space="preserve">Tasa  de personas individuales y jurídicas beneficiadas con servicios registrales simplificados y automatizados  </t>
  </si>
  <si>
    <t xml:space="preserve">Personas individuales y jurídicas beneficiadas con títulos de derechos de propiedad intelectual </t>
  </si>
  <si>
    <t>¨Registro</t>
  </si>
  <si>
    <t xml:space="preserve">SEGUIMIENTO MENSUAL Y CUATRIMESTRAL  DE EJECUCIÓN DE METAS FÍSICAS </t>
  </si>
  <si>
    <t xml:space="preserve">RESULTADO FINAL </t>
  </si>
  <si>
    <t xml:space="preserve">Para el año 2025 se ha incrementado en 10.0 puntos porcentuales el flujo de Inversión Extranjera Directa en el país, que permite mejoras en el crecimiento económico y el empleo productivo (Línea base US$998.2 millones en 2019 a 1,098.2 en el 2025).  
</t>
  </si>
  <si>
    <t>EJECUCIÓN MENSUAL, CUATRIMESTRAL Y ANUAL,  POA 2026</t>
  </si>
  <si>
    <t xml:space="preserve">        MINISTERIO DE ECONOMÍA 
MATRIZ DE PLANIFICACIÓN, POA 2026</t>
  </si>
  <si>
    <r>
      <rPr>
        <b/>
        <sz val="10"/>
        <rFont val="Times New Roman"/>
        <family val="1"/>
      </rPr>
      <t xml:space="preserve">Vinculación Institucional : Plan Nacional de Desarrollo EJE KATÚN 2032: Riqueza para todas y todos y Bienestar para la Gente .
Objetivos de Desarrollo Sostenible -ODS-: ODS 1. Terminar con la pobreza en todas sus formas y en  todas partes. Meta: 1.4:  Para el 2030, asegurar que todos los hombres y mujeres , en particular los pobres y vulnerables tengan iguales derechos a los recursos económicos, nueva tecnología apropiada y servicios financieros , incluyendo las microfinanzas. ODS2 Para el 2030, poner fin al hambre y asegurar el acceso a todas las personas , en particular los pobres y las personas en  situaciones  vulnerables, Meta: 2.1. ODS4: Garantizar una educación inclusiva , equitativa y de c calidad y promover oportunidades de aprendizaje durante toda la vida para todos Meta 4.4 ODS 8: Promover el crecimiento económico sostenido, inclusivo y sostenible, el empleo pleno y productivo y el trabajo decente para todos. Metas: 8.1, 8.2  y  8.3 ;ODS 9. Construir infraestructura resiliente, promover la industrialización inclusiva y sostenible y fomentar la innovación. Meta : 9.3 , ODS 10. Reducir las desigualdad en  y entre los países. Meta.10.2.  ODS 12. Producción y consumo responsables garantizar modalidades de consumo y producción n sostenible , Meta 12.7 , Promover prácticas de adquisición pública que sean sostenibles, de conformidad con las políticas y prioridades nacionales ,  ODS 16  Promover sociedades pacíficas e inclusivas para el desarrollo sostenible, facilitar el acceso a la justicia para todos y crear instituciones eficaces, responsables e inclusivas a todos los niveles, Meta 16.6.2  Proporción de la población que se siente satisfecha con su última experiencia de los servicios públicos. Prioridades Nacionales de Desarrollo: Prioridad 1: Reducción de la pobreza y protección social. MED 1: Para el 2030, potenciar y promover la inclusión social, económica y política de todos, independientemente de su edad , raza etnia , origen, religión o situación económica u otra condición. Prioridad 4: Empleo e inversión . MED 6: En 2032, el crecimiento del PIB real ha sido paulatino y sostenido, hasta alcanzar una tasa no menor del 5.4%: a) Rango entre 3.4 y 4.4% en el quinquenio 2015-2020 b) Rango entre 4.4 y 5.4 en el quinquenio 2021-2025. c) No menor del 5.4 en los siguientes años, hasta llegar a 2032. MED 7: Se ha reducido la precariedad laboral mediante la generación de empleos decentes y de calidad a) Disminución gradual de la tasa de subempleo a partir del último dato disponible: 16.9%, b) Disminución gradual de la informalidad a partir del último dato disponible: 69.2%, c) Disminución gradual de la tasa de desempleo a partir del último dato disponible: 3.2%., d) Eliminación del porcentaje de trabajadores que viven en pobreza extrema. MED 8: Turismo Sostenible: Para 2030, elaborar y poner en práctica políticas encaminadas a promover el turismo sostenible que cree puestos de trabajo y promueva la cultura y los productos locales . 
PGG 204-2028:Principios: La equidad como eje orientador de la función pública, Un país plural , Impulsar la economía humana,Territorializar el desarrollo.  OBJETIVOS:  Rescatar  urgentemente el Estado ante la corrupción ,•Realizar las acciones catalíticas que detonarán los cambios necesarios y Fundar los cimientos del desarrollo sostenible : . EJES ESTRATÉGICOS POR UN PASÍS PARA VIVIR.;EJE ESTRATEGICO 1. HACIA UNA FUNCIÓN PÚBLICA LEGÍTIMA Y EFICAZ: Línea Estratégica de fortlecer mecanismos de Gobierno Abierto y Electrónico para los servicios ´públicos y rendición de cuentas .,•  EJE ESTRÁTEGICO: 2. DESARROLLO SOCIAL:Línea Estratégica: Desarrollo del Emprendimiento y de la Microempresa  y Línea Estratégica: Igualdad de Género y Empoderamiento Económico de las Mujeres:Inclusión Financiera de Mujeres Empresarias. EJE ESTRÁTEGICO: 4. LUCHA CONTRA LA DESNUTRICIÓN Y MALNUTRICIÓN :Línea Estratégica: Fortalecimiento de la Producción Agropecuaria y Generación de Ingresos EJE ESTRÁTEGICO: 6. AVANZANDO PARA CERRAR LA BRECHA DIGITAL CON TECNOLOGÍA E INNOVACIÓN : Línea Estratégica: Inversión y Desarrollo Económico.  Línea Estratégica: Fomento a la Inversión Mediante Certeza Jurídica.
</t>
    </r>
    <r>
      <rPr>
        <b/>
        <sz val="7.5"/>
        <rFont val="Times New Roman"/>
        <family val="1"/>
      </rPr>
      <t xml:space="preserve">
</t>
    </r>
  </si>
  <si>
    <t xml:space="preserve">Para el 2030 se ha incrementado a 284,740 el número de personas individuales y jurídicas beneficiadas con servicios registrales (Línea base de 242,740 en 2023 a 284,740 en 2030).   </t>
  </si>
  <si>
    <t>PRESUPUESTO APROBADO MEDIANTE DECRETO 36-2024, LEY DE PRESUPUESTO GENERAL DE INGRESOS Y EGRESOS DEL ESTADO PARA EL EJERCICIO FISCAL 2025, VIGENTE PARA EL EJERCICIO FISCAL 2026</t>
  </si>
  <si>
    <t>PROGRAMA 11: SERVICIOS REGISTRALES</t>
  </si>
  <si>
    <r>
      <t xml:space="preserve">AVANCE FÍSICO 1ER. </t>
    </r>
    <r>
      <rPr>
        <b/>
        <sz val="9"/>
        <color indexed="8"/>
        <rFont val="Times New Roman"/>
        <family val="1"/>
      </rPr>
      <t>CUATRIMESTRE</t>
    </r>
  </si>
  <si>
    <t>PRESUPUESTO VIGENTE 2026     EN  Q.</t>
  </si>
  <si>
    <t>RPI-MET-1 ENERO 2026</t>
  </si>
  <si>
    <t xml:space="preserve">7 % DE EJECUCIÓN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</si>
</sst>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&quot;Q&quot;* #,##0.00_);_(&quot;Q&quot;* \(#,##0.00\);_(&quot;Q&quot;* &quot;-&quot;??_);_(@_)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0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b/>
      <sz val="10"/>
      <name val="Times New Roman"/>
      <family val="1"/>
    </font>
    <font>
      <sz val="11"/>
      <color theme="1"/>
      <name val="Candara"/>
      <family val="2"/>
    </font>
    <font>
      <b/>
      <sz val="12"/>
      <name val="Times New Roman"/>
      <family val="1"/>
    </font>
    <font>
      <b/>
      <sz val="10"/>
      <color theme="1"/>
      <name val="Times New Roman"/>
      <family val="1"/>
    </font>
    <font>
      <sz val="12"/>
      <name val="Arial"/>
      <family val="2"/>
    </font>
    <font>
      <b/>
      <sz val="10"/>
      <color rgb="FF000000"/>
      <name val="Times New Roman"/>
      <family val="1"/>
    </font>
    <font>
      <sz val="10"/>
      <color theme="1"/>
      <name val="Times New Roman"/>
      <family val="1"/>
    </font>
    <font>
      <sz val="10"/>
      <color rgb="FF000000"/>
      <name val="Times New Roman"/>
      <family val="1"/>
    </font>
    <font>
      <b/>
      <sz val="14"/>
      <name val="Times New Roman"/>
      <family val="1"/>
    </font>
    <font>
      <b/>
      <i/>
      <sz val="11"/>
      <name val="Times New Roman"/>
      <family val="1"/>
    </font>
    <font>
      <b/>
      <i/>
      <sz val="10"/>
      <name val="Times New Roman"/>
      <family val="1"/>
    </font>
    <font>
      <b/>
      <sz val="10"/>
      <name val="Arial"/>
      <family val="2"/>
    </font>
    <font>
      <sz val="10"/>
      <color indexed="8"/>
      <name val="Arial"/>
      <family val="2"/>
    </font>
    <font>
      <b/>
      <sz val="12"/>
      <color theme="0"/>
      <name val="Times New Roman"/>
      <family val="1"/>
    </font>
    <font>
      <b/>
      <sz val="9"/>
      <color indexed="8"/>
      <name val="Times New Roman"/>
      <family val="1"/>
    </font>
    <font>
      <b/>
      <sz val="14"/>
      <name val="Arial"/>
      <family val="2"/>
    </font>
    <font>
      <b/>
      <sz val="10"/>
      <color theme="0"/>
      <name val="Times New Roman"/>
      <family val="1"/>
    </font>
    <font>
      <b/>
      <sz val="7.5"/>
      <name val="Times New Roman"/>
      <family val="1"/>
    </font>
    <font>
      <b/>
      <sz val="12"/>
      <color theme="1"/>
      <name val="Times New Roman"/>
      <family val="1"/>
    </font>
    <font>
      <b/>
      <sz val="11"/>
      <name val="Times New Roman"/>
      <family val="1"/>
    </font>
    <font>
      <b/>
      <sz val="10"/>
      <color theme="1"/>
      <name val="Candara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366092"/>
        <bgColor rgb="FF000000"/>
      </patternFill>
    </fill>
    <fill>
      <patternFill patternType="solid">
        <fgColor rgb="FF95B3D7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10">
    <xf numFmtId="0" fontId="0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7" fillId="0" borderId="0">
      <alignment vertical="top"/>
    </xf>
    <xf numFmtId="43" fontId="17" fillId="0" borderId="0" applyFont="0" applyFill="0" applyBorder="0" applyAlignment="0" applyProtection="0">
      <alignment vertical="top"/>
    </xf>
    <xf numFmtId="9" fontId="17" fillId="0" borderId="0" applyFont="0" applyFill="0" applyBorder="0" applyAlignment="0" applyProtection="0">
      <alignment vertical="top"/>
    </xf>
    <xf numFmtId="43" fontId="17" fillId="0" borderId="0" applyFont="0" applyFill="0" applyBorder="0" applyAlignment="0" applyProtection="0">
      <alignment vertical="top"/>
    </xf>
    <xf numFmtId="0" fontId="1" fillId="0" borderId="1"/>
  </cellStyleXfs>
  <cellXfs count="83">
    <xf numFmtId="0" fontId="0" fillId="0" borderId="0" xfId="0"/>
    <xf numFmtId="0" fontId="4" fillId="0" borderId="0" xfId="1"/>
    <xf numFmtId="0" fontId="4" fillId="0" borderId="1" xfId="1" applyBorder="1"/>
    <xf numFmtId="4" fontId="8" fillId="2" borderId="1" xfId="1" applyNumberFormat="1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top"/>
    </xf>
    <xf numFmtId="0" fontId="8" fillId="2" borderId="1" xfId="1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/>
    </xf>
    <xf numFmtId="3" fontId="11" fillId="2" borderId="1" xfId="1" applyNumberFormat="1" applyFont="1" applyFill="1" applyBorder="1" applyAlignment="1">
      <alignment horizontal="center" vertical="top" wrapText="1"/>
    </xf>
    <xf numFmtId="3" fontId="8" fillId="2" borderId="1" xfId="1" applyNumberFormat="1" applyFont="1" applyFill="1" applyBorder="1" applyAlignment="1">
      <alignment horizontal="center" vertical="top" wrapText="1"/>
    </xf>
    <xf numFmtId="0" fontId="12" fillId="2" borderId="3" xfId="0" applyFont="1" applyFill="1" applyBorder="1" applyAlignment="1">
      <alignment horizontal="justify" vertical="top" wrapText="1"/>
    </xf>
    <xf numFmtId="0" fontId="3" fillId="2" borderId="1" xfId="4" applyFont="1" applyFill="1" applyBorder="1" applyAlignment="1">
      <alignment horizontal="justify" vertical="top" wrapText="1"/>
    </xf>
    <xf numFmtId="164" fontId="6" fillId="2" borderId="1" xfId="1" applyNumberFormat="1" applyFont="1" applyFill="1" applyBorder="1" applyAlignment="1">
      <alignment vertical="center" wrapText="1"/>
    </xf>
    <xf numFmtId="3" fontId="3" fillId="2" borderId="1" xfId="0" applyNumberFormat="1" applyFont="1" applyFill="1" applyBorder="1" applyAlignment="1">
      <alignment horizontal="center" vertical="top"/>
    </xf>
    <xf numFmtId="0" fontId="3" fillId="2" borderId="3" xfId="0" applyFont="1" applyFill="1" applyBorder="1" applyAlignment="1">
      <alignment horizontal="center" vertical="top"/>
    </xf>
    <xf numFmtId="3" fontId="3" fillId="2" borderId="1" xfId="1" applyNumberFormat="1" applyFont="1" applyFill="1" applyBorder="1" applyAlignment="1">
      <alignment horizontal="center" vertical="top" wrapText="1"/>
    </xf>
    <xf numFmtId="0" fontId="12" fillId="2" borderId="1" xfId="0" applyFont="1" applyFill="1" applyBorder="1" applyAlignment="1">
      <alignment horizontal="justify" vertical="top" wrapText="1"/>
    </xf>
    <xf numFmtId="3" fontId="5" fillId="2" borderId="1" xfId="0" applyNumberFormat="1" applyFont="1" applyFill="1" applyBorder="1" applyAlignment="1">
      <alignment horizontal="center" vertical="top"/>
    </xf>
    <xf numFmtId="9" fontId="11" fillId="2" borderId="1" xfId="1" applyNumberFormat="1" applyFont="1" applyFill="1" applyBorder="1" applyAlignment="1">
      <alignment horizontal="center" vertical="top" wrapText="1"/>
    </xf>
    <xf numFmtId="0" fontId="10" fillId="2" borderId="10" xfId="0" applyFont="1" applyFill="1" applyBorder="1" applyAlignment="1">
      <alignment horizontal="justify" vertical="top" wrapText="1"/>
    </xf>
    <xf numFmtId="0" fontId="10" fillId="2" borderId="11" xfId="0" applyFont="1" applyFill="1" applyBorder="1" applyAlignment="1">
      <alignment horizontal="justify" vertical="top" wrapText="1"/>
    </xf>
    <xf numFmtId="0" fontId="10" fillId="2" borderId="12" xfId="0" applyFont="1" applyFill="1" applyBorder="1" applyAlignment="1">
      <alignment horizontal="justify" vertical="top" wrapText="1"/>
    </xf>
    <xf numFmtId="3" fontId="12" fillId="2" borderId="3" xfId="0" applyNumberFormat="1" applyFont="1" applyFill="1" applyBorder="1" applyAlignment="1">
      <alignment horizontal="justify" vertical="top" wrapText="1"/>
    </xf>
    <xf numFmtId="3" fontId="11" fillId="2" borderId="1" xfId="1" applyNumberFormat="1" applyFont="1" applyFill="1" applyBorder="1" applyAlignment="1">
      <alignment horizontal="center" vertical="top"/>
    </xf>
    <xf numFmtId="0" fontId="5" fillId="6" borderId="1" xfId="1" applyFont="1" applyFill="1" applyBorder="1" applyAlignment="1">
      <alignment vertical="center" wrapText="1"/>
    </xf>
    <xf numFmtId="0" fontId="20" fillId="0" borderId="0" xfId="1" applyFont="1"/>
    <xf numFmtId="0" fontId="11" fillId="2" borderId="1" xfId="1" applyFont="1" applyFill="1" applyBorder="1" applyAlignment="1">
      <alignment horizontal="center" vertical="top" wrapText="1"/>
    </xf>
    <xf numFmtId="0" fontId="14" fillId="8" borderId="1" xfId="0" applyFont="1" applyFill="1" applyBorder="1" applyAlignment="1">
      <alignment horizontal="justify" vertical="justify" wrapText="1"/>
    </xf>
    <xf numFmtId="0" fontId="2" fillId="5" borderId="9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13" fillId="7" borderId="1" xfId="1" applyFont="1" applyFill="1" applyBorder="1" applyAlignment="1">
      <alignment horizontal="center" vertical="center" wrapText="1"/>
    </xf>
    <xf numFmtId="0" fontId="15" fillId="0" borderId="1" xfId="1" applyFont="1" applyBorder="1" applyAlignment="1">
      <alignment horizontal="left" vertical="top" wrapText="1"/>
    </xf>
    <xf numFmtId="0" fontId="9" fillId="2" borderId="10" xfId="1" applyFont="1" applyFill="1" applyBorder="1" applyAlignment="1">
      <alignment horizontal="center" vertical="top" wrapText="1"/>
    </xf>
    <xf numFmtId="0" fontId="9" fillId="2" borderId="11" xfId="1" applyFont="1" applyFill="1" applyBorder="1" applyAlignment="1">
      <alignment horizontal="center" vertical="top" wrapText="1"/>
    </xf>
    <xf numFmtId="0" fontId="9" fillId="2" borderId="12" xfId="1" applyFont="1" applyFill="1" applyBorder="1" applyAlignment="1">
      <alignment horizontal="center" vertical="top" wrapText="1"/>
    </xf>
    <xf numFmtId="0" fontId="9" fillId="2" borderId="3" xfId="1" applyFont="1" applyFill="1" applyBorder="1" applyAlignment="1">
      <alignment horizontal="center" vertical="top" wrapText="1"/>
    </xf>
    <xf numFmtId="0" fontId="9" fillId="2" borderId="5" xfId="1" applyFont="1" applyFill="1" applyBorder="1" applyAlignment="1">
      <alignment horizontal="center" vertical="top" wrapText="1"/>
    </xf>
    <xf numFmtId="0" fontId="9" fillId="2" borderId="4" xfId="1" applyFont="1" applyFill="1" applyBorder="1" applyAlignment="1">
      <alignment horizontal="center" vertical="top" wrapText="1"/>
    </xf>
    <xf numFmtId="0" fontId="10" fillId="2" borderId="1" xfId="0" applyFont="1" applyFill="1" applyBorder="1" applyAlignment="1">
      <alignment horizontal="justify" vertical="top" wrapText="1"/>
    </xf>
    <xf numFmtId="0" fontId="9" fillId="2" borderId="1" xfId="1" applyFont="1" applyFill="1" applyBorder="1" applyAlignment="1">
      <alignment horizontal="center" vertical="top" wrapText="1"/>
    </xf>
    <xf numFmtId="0" fontId="23" fillId="2" borderId="3" xfId="0" applyFont="1" applyFill="1" applyBorder="1" applyAlignment="1">
      <alignment vertical="top" wrapText="1"/>
    </xf>
    <xf numFmtId="0" fontId="23" fillId="2" borderId="5" xfId="0" applyFont="1" applyFill="1" applyBorder="1" applyAlignment="1">
      <alignment vertical="top" wrapText="1"/>
    </xf>
    <xf numFmtId="0" fontId="5" fillId="2" borderId="1" xfId="1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justify" vertical="top" wrapText="1"/>
    </xf>
    <xf numFmtId="0" fontId="5" fillId="2" borderId="3" xfId="1" applyFont="1" applyFill="1" applyBorder="1" applyAlignment="1">
      <alignment horizontal="left" vertical="top" wrapText="1"/>
    </xf>
    <xf numFmtId="0" fontId="5" fillId="2" borderId="5" xfId="1" applyFont="1" applyFill="1" applyBorder="1" applyAlignment="1">
      <alignment horizontal="left" vertical="top" wrapText="1"/>
    </xf>
    <xf numFmtId="0" fontId="5" fillId="2" borderId="4" xfId="1" applyFont="1" applyFill="1" applyBorder="1" applyAlignment="1">
      <alignment horizontal="left" vertical="top" wrapText="1"/>
    </xf>
    <xf numFmtId="0" fontId="7" fillId="2" borderId="3" xfId="0" applyFont="1" applyFill="1" applyBorder="1" applyAlignment="1">
      <alignment horizontal="left" vertical="top" wrapText="1"/>
    </xf>
    <xf numFmtId="0" fontId="7" fillId="2" borderId="5" xfId="0" applyFont="1" applyFill="1" applyBorder="1" applyAlignment="1">
      <alignment horizontal="left" vertical="top" wrapText="1"/>
    </xf>
    <xf numFmtId="0" fontId="24" fillId="0" borderId="1" xfId="1" applyFont="1" applyBorder="1" applyAlignment="1">
      <alignment horizontal="left" vertical="center" wrapText="1"/>
    </xf>
    <xf numFmtId="0" fontId="24" fillId="2" borderId="1" xfId="0" applyFont="1" applyFill="1" applyBorder="1" applyAlignment="1">
      <alignment horizontal="left" vertical="center" wrapText="1"/>
    </xf>
    <xf numFmtId="0" fontId="24" fillId="0" borderId="1" xfId="1" applyFont="1" applyBorder="1" applyAlignment="1">
      <alignment horizontal="left" vertical="top" wrapText="1"/>
    </xf>
    <xf numFmtId="0" fontId="24" fillId="2" borderId="1" xfId="0" applyFont="1" applyFill="1" applyBorder="1" applyAlignment="1">
      <alignment horizontal="justify" vertical="justify" wrapText="1"/>
    </xf>
    <xf numFmtId="0" fontId="24" fillId="0" borderId="3" xfId="1" applyFont="1" applyBorder="1" applyAlignment="1">
      <alignment horizontal="left" vertical="center" wrapText="1"/>
    </xf>
    <xf numFmtId="0" fontId="24" fillId="0" borderId="5" xfId="1" applyFont="1" applyBorder="1" applyAlignment="1">
      <alignment horizontal="left" vertical="center" wrapText="1"/>
    </xf>
    <xf numFmtId="0" fontId="24" fillId="0" borderId="4" xfId="1" applyFont="1" applyBorder="1" applyAlignment="1">
      <alignment horizontal="left" vertical="center" wrapText="1"/>
    </xf>
    <xf numFmtId="0" fontId="18" fillId="5" borderId="3" xfId="1" applyFont="1" applyFill="1" applyBorder="1" applyAlignment="1">
      <alignment horizontal="left" vertical="center" wrapText="1"/>
    </xf>
    <xf numFmtId="0" fontId="18" fillId="5" borderId="5" xfId="1" applyFont="1" applyFill="1" applyBorder="1" applyAlignment="1">
      <alignment horizontal="left" vertical="center" wrapText="1"/>
    </xf>
    <xf numFmtId="0" fontId="7" fillId="4" borderId="1" xfId="1" applyFont="1" applyFill="1" applyBorder="1" applyAlignment="1">
      <alignment horizontal="left" vertical="center" wrapText="1"/>
    </xf>
    <xf numFmtId="0" fontId="5" fillId="4" borderId="3" xfId="0" applyFont="1" applyFill="1" applyBorder="1" applyAlignment="1">
      <alignment horizontal="justify" vertical="top" wrapText="1"/>
    </xf>
    <xf numFmtId="0" fontId="5" fillId="4" borderId="5" xfId="0" applyFont="1" applyFill="1" applyBorder="1" applyAlignment="1">
      <alignment horizontal="justify" vertical="top" wrapText="1"/>
    </xf>
    <xf numFmtId="0" fontId="7" fillId="4" borderId="3" xfId="0" applyFont="1" applyFill="1" applyBorder="1" applyAlignment="1">
      <alignment horizontal="left" vertical="top" wrapText="1"/>
    </xf>
    <xf numFmtId="0" fontId="7" fillId="4" borderId="5" xfId="0" applyFont="1" applyFill="1" applyBorder="1" applyAlignment="1">
      <alignment horizontal="left" vertical="top" wrapText="1"/>
    </xf>
    <xf numFmtId="0" fontId="2" fillId="9" borderId="3" xfId="1" applyFont="1" applyFill="1" applyBorder="1" applyAlignment="1">
      <alignment horizontal="left" vertical="center" wrapText="1"/>
    </xf>
    <xf numFmtId="0" fontId="2" fillId="9" borderId="5" xfId="1" applyFont="1" applyFill="1" applyBorder="1" applyAlignment="1">
      <alignment horizontal="left" vertical="center" wrapText="1"/>
    </xf>
    <xf numFmtId="0" fontId="18" fillId="5" borderId="3" xfId="1" applyFont="1" applyFill="1" applyBorder="1" applyAlignment="1">
      <alignment horizontal="center" vertical="center" wrapText="1"/>
    </xf>
    <xf numFmtId="0" fontId="18" fillId="5" borderId="5" xfId="1" applyFont="1" applyFill="1" applyBorder="1" applyAlignment="1">
      <alignment horizontal="center" vertical="center" wrapText="1"/>
    </xf>
    <xf numFmtId="0" fontId="5" fillId="3" borderId="7" xfId="1" applyFont="1" applyFill="1" applyBorder="1" applyAlignment="1">
      <alignment vertical="center" wrapText="1"/>
    </xf>
    <xf numFmtId="0" fontId="5" fillId="3" borderId="9" xfId="1" applyFont="1" applyFill="1" applyBorder="1" applyAlignment="1">
      <alignment horizontal="center" vertical="center" wrapText="1"/>
    </xf>
    <xf numFmtId="0" fontId="5" fillId="3" borderId="2" xfId="1" applyFont="1" applyFill="1" applyBorder="1" applyAlignment="1">
      <alignment horizontal="center" vertical="center" wrapText="1"/>
    </xf>
    <xf numFmtId="0" fontId="5" fillId="3" borderId="8" xfId="1" applyFont="1" applyFill="1" applyBorder="1" applyAlignment="1">
      <alignment horizontal="center" vertical="center" wrapText="1"/>
    </xf>
    <xf numFmtId="0" fontId="5" fillId="3" borderId="7" xfId="1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 wrapText="1"/>
    </xf>
    <xf numFmtId="0" fontId="5" fillId="3" borderId="12" xfId="1" applyFont="1" applyFill="1" applyBorder="1" applyAlignment="1">
      <alignment horizontal="center" vertical="center" wrapText="1"/>
    </xf>
    <xf numFmtId="0" fontId="5" fillId="3" borderId="6" xfId="1" applyFont="1" applyFill="1" applyBorder="1" applyAlignment="1">
      <alignment horizontal="center" vertical="center" wrapText="1"/>
    </xf>
    <xf numFmtId="0" fontId="8" fillId="2" borderId="6" xfId="1" applyFont="1" applyFill="1" applyBorder="1" applyAlignment="1">
      <alignment horizontal="center" vertical="center" wrapText="1"/>
    </xf>
    <xf numFmtId="0" fontId="8" fillId="3" borderId="6" xfId="1" applyFont="1" applyFill="1" applyBorder="1" applyAlignment="1">
      <alignment horizontal="center" vertical="center" wrapText="1"/>
    </xf>
    <xf numFmtId="0" fontId="25" fillId="2" borderId="1" xfId="1" applyFont="1" applyFill="1" applyBorder="1" applyAlignment="1">
      <alignment horizontal="center" vertical="center" wrapText="1"/>
    </xf>
    <xf numFmtId="9" fontId="8" fillId="2" borderId="1" xfId="1" applyNumberFormat="1" applyFont="1" applyFill="1" applyBorder="1" applyAlignment="1">
      <alignment horizontal="center" vertical="top" wrapText="1"/>
    </xf>
    <xf numFmtId="0" fontId="16" fillId="10" borderId="1" xfId="1" applyFont="1" applyFill="1" applyBorder="1" applyAlignment="1">
      <alignment horizontal="center" vertical="top" wrapText="1"/>
    </xf>
    <xf numFmtId="0" fontId="21" fillId="5" borderId="3" xfId="1" applyFont="1" applyFill="1" applyBorder="1" applyAlignment="1">
      <alignment horizontal="center" vertical="center" wrapText="1"/>
    </xf>
    <xf numFmtId="0" fontId="21" fillId="5" borderId="5" xfId="1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justify" vertical="justify"/>
    </xf>
  </cellXfs>
  <cellStyles count="10">
    <cellStyle name="Estilo 1" xfId="9" xr:uid="{00000000-0005-0000-0000-000000000000}"/>
    <cellStyle name="Millares 2" xfId="6" xr:uid="{00000000-0005-0000-0000-000002000000}"/>
    <cellStyle name="Millares 2 2" xfId="8" xr:uid="{00000000-0005-0000-0000-000003000000}"/>
    <cellStyle name="Normal" xfId="0" builtinId="0"/>
    <cellStyle name="Normal 2" xfId="3" xr:uid="{00000000-0005-0000-0000-000005000000}"/>
    <cellStyle name="Normal 2 2 2" xfId="4" xr:uid="{00000000-0005-0000-0000-000006000000}"/>
    <cellStyle name="Normal 3" xfId="5" xr:uid="{00000000-0005-0000-0000-000007000000}"/>
    <cellStyle name="Normal 3 3" xfId="2" xr:uid="{00000000-0005-0000-0000-000008000000}"/>
    <cellStyle name="Normal 4" xfId="1" xr:uid="{00000000-0005-0000-0000-000009000000}"/>
    <cellStyle name="Porcentaje 2" xfId="7" xr:uid="{00000000-0005-0000-0000-00000A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85725</xdr:rowOff>
    </xdr:from>
    <xdr:to>
      <xdr:col>4</xdr:col>
      <xdr:colOff>199836</xdr:colOff>
      <xdr:row>2</xdr:row>
      <xdr:rowOff>276291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A37762F-C6A4-4466-B426-D2911C3549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14325"/>
          <a:ext cx="2219136" cy="76206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5DE4A4-30C3-46FD-8731-309B8CB863F2}">
  <dimension ref="A1:AB26"/>
  <sheetViews>
    <sheetView tabSelected="1" workbookViewId="0">
      <selection activeCell="D8" sqref="D8:AB8"/>
    </sheetView>
  </sheetViews>
  <sheetFormatPr baseColWidth="10" defaultRowHeight="15" x14ac:dyDescent="0.25"/>
  <cols>
    <col min="1" max="1" width="4.140625" customWidth="1"/>
    <col min="2" max="2" width="12.28515625" customWidth="1"/>
    <col min="3" max="3" width="2.85546875" customWidth="1"/>
    <col min="4" max="4" width="11" customWidth="1"/>
    <col min="5" max="6" width="23" customWidth="1"/>
    <col min="7" max="7" width="12.7109375" customWidth="1"/>
    <col min="8" max="9" width="9.7109375" customWidth="1"/>
    <col min="10" max="10" width="9.5703125" customWidth="1"/>
    <col min="11" max="11" width="7.7109375" hidden="1" customWidth="1"/>
    <col min="12" max="12" width="8.140625" hidden="1" customWidth="1"/>
    <col min="13" max="13" width="7.7109375" hidden="1" customWidth="1"/>
    <col min="14" max="14" width="14.140625" customWidth="1"/>
    <col min="15" max="24" width="11.42578125" hidden="1" customWidth="1"/>
    <col min="25" max="25" width="11.140625" customWidth="1"/>
    <col min="27" max="27" width="15" customWidth="1"/>
    <col min="28" max="28" width="19.42578125" customWidth="1"/>
  </cols>
  <sheetData>
    <row r="1" spans="1:28" ht="18" x14ac:dyDescent="0.25">
      <c r="A1" s="24" t="s">
        <v>65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28" ht="45" customHeight="1" x14ac:dyDescent="0.25">
      <c r="A2" s="27" t="s">
        <v>58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9"/>
    </row>
    <row r="3" spans="1:28" ht="24" customHeight="1" x14ac:dyDescent="0.25">
      <c r="A3" s="30" t="s">
        <v>54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</row>
    <row r="4" spans="1:28" ht="15" customHeight="1" x14ac:dyDescent="0.25">
      <c r="A4" s="49" t="s">
        <v>38</v>
      </c>
      <c r="B4" s="49"/>
      <c r="C4" s="49"/>
      <c r="D4" s="50" t="s">
        <v>0</v>
      </c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</row>
    <row r="5" spans="1:28" ht="15" customHeight="1" x14ac:dyDescent="0.25">
      <c r="A5" s="51" t="s">
        <v>39</v>
      </c>
      <c r="B5" s="51"/>
      <c r="C5" s="51"/>
      <c r="D5" s="52" t="s">
        <v>1</v>
      </c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52"/>
    </row>
    <row r="6" spans="1:28" ht="32.25" customHeight="1" x14ac:dyDescent="0.25">
      <c r="A6" s="51" t="s">
        <v>40</v>
      </c>
      <c r="B6" s="51"/>
      <c r="C6" s="51"/>
      <c r="D6" s="52" t="s">
        <v>24</v>
      </c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  <c r="Z6" s="52"/>
      <c r="AA6" s="52"/>
      <c r="AB6" s="52"/>
    </row>
    <row r="7" spans="1:28" ht="144" customHeight="1" x14ac:dyDescent="0.25">
      <c r="A7" s="53" t="s">
        <v>2</v>
      </c>
      <c r="B7" s="54"/>
      <c r="C7" s="55"/>
      <c r="D7" s="82" t="s">
        <v>59</v>
      </c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2"/>
      <c r="Q7" s="82"/>
      <c r="R7" s="82"/>
      <c r="S7" s="82"/>
      <c r="T7" s="82"/>
      <c r="U7" s="82"/>
      <c r="V7" s="82"/>
      <c r="W7" s="82"/>
      <c r="X7" s="82"/>
      <c r="Y7" s="82"/>
      <c r="Z7" s="82"/>
      <c r="AA7" s="82"/>
      <c r="AB7" s="82"/>
    </row>
    <row r="8" spans="1:28" ht="19.5" customHeight="1" x14ac:dyDescent="0.25">
      <c r="A8" s="31" t="s">
        <v>55</v>
      </c>
      <c r="B8" s="31"/>
      <c r="C8" s="31"/>
      <c r="D8" s="26" t="s">
        <v>56</v>
      </c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</row>
    <row r="9" spans="1:28" ht="17.25" customHeight="1" x14ac:dyDescent="0.25">
      <c r="A9" s="63" t="s">
        <v>62</v>
      </c>
      <c r="B9" s="64"/>
      <c r="C9" s="64"/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  <c r="V9" s="64"/>
      <c r="W9" s="64"/>
      <c r="X9" s="64"/>
      <c r="Y9" s="64"/>
      <c r="Z9" s="64"/>
      <c r="AA9" s="64"/>
      <c r="AB9" s="64"/>
    </row>
    <row r="10" spans="1:28" ht="15.75" customHeight="1" x14ac:dyDescent="0.25">
      <c r="A10" s="42" t="s">
        <v>32</v>
      </c>
      <c r="B10" s="42"/>
      <c r="C10" s="42"/>
      <c r="D10" s="42"/>
      <c r="E10" s="40" t="s">
        <v>41</v>
      </c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</row>
    <row r="11" spans="1:28" ht="15.75" customHeight="1" x14ac:dyDescent="0.25">
      <c r="A11" s="42" t="s">
        <v>25</v>
      </c>
      <c r="B11" s="42"/>
      <c r="C11" s="42"/>
      <c r="D11" s="42"/>
      <c r="E11" s="43" t="s">
        <v>60</v>
      </c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</row>
    <row r="12" spans="1:28" ht="15.75" customHeight="1" x14ac:dyDescent="0.25">
      <c r="A12" s="44" t="s">
        <v>42</v>
      </c>
      <c r="B12" s="45"/>
      <c r="C12" s="45"/>
      <c r="D12" s="46"/>
      <c r="E12" s="47" t="s">
        <v>51</v>
      </c>
      <c r="F12" s="48"/>
      <c r="G12" s="48"/>
      <c r="H12" s="48"/>
      <c r="I12" s="48"/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48"/>
      <c r="W12" s="48"/>
      <c r="X12" s="48"/>
      <c r="Y12" s="48"/>
      <c r="Z12" s="48"/>
      <c r="AA12" s="48"/>
      <c r="AB12" s="48"/>
    </row>
    <row r="13" spans="1:28" ht="15.75" customHeight="1" x14ac:dyDescent="0.25">
      <c r="A13" s="56" t="s">
        <v>36</v>
      </c>
      <c r="B13" s="57"/>
      <c r="C13" s="57"/>
      <c r="D13" s="57"/>
      <c r="E13" s="57"/>
      <c r="F13" s="57"/>
      <c r="G13" s="57"/>
      <c r="H13" s="57"/>
      <c r="I13" s="57"/>
      <c r="J13" s="57"/>
      <c r="K13" s="57"/>
      <c r="L13" s="57"/>
      <c r="M13" s="57"/>
      <c r="N13" s="57"/>
      <c r="O13" s="57"/>
      <c r="P13" s="57"/>
      <c r="Q13" s="57"/>
      <c r="R13" s="57"/>
      <c r="S13" s="57"/>
      <c r="T13" s="57"/>
      <c r="U13" s="57"/>
      <c r="V13" s="57"/>
      <c r="W13" s="57"/>
      <c r="X13" s="57"/>
      <c r="Y13" s="57"/>
      <c r="Z13" s="57"/>
      <c r="AA13" s="57"/>
      <c r="AB13" s="57"/>
    </row>
    <row r="14" spans="1:28" ht="15.75" customHeight="1" x14ac:dyDescent="0.25">
      <c r="A14" s="58" t="s">
        <v>33</v>
      </c>
      <c r="B14" s="58"/>
      <c r="C14" s="58"/>
      <c r="D14" s="58"/>
      <c r="E14" s="59" t="s">
        <v>48</v>
      </c>
      <c r="F14" s="60"/>
      <c r="G14" s="60"/>
      <c r="H14" s="60"/>
      <c r="I14" s="60"/>
      <c r="J14" s="60"/>
      <c r="K14" s="60"/>
      <c r="L14" s="60"/>
      <c r="M14" s="60"/>
      <c r="N14" s="60"/>
      <c r="O14" s="60"/>
      <c r="P14" s="60"/>
      <c r="Q14" s="60"/>
      <c r="R14" s="60"/>
      <c r="S14" s="60"/>
      <c r="T14" s="60"/>
      <c r="U14" s="60"/>
      <c r="V14" s="60"/>
      <c r="W14" s="60"/>
      <c r="X14" s="60"/>
      <c r="Y14" s="60"/>
      <c r="Z14" s="60"/>
      <c r="AA14" s="60"/>
      <c r="AB14" s="60"/>
    </row>
    <row r="15" spans="1:28" ht="15.75" customHeight="1" x14ac:dyDescent="0.25">
      <c r="A15" s="58" t="s">
        <v>34</v>
      </c>
      <c r="B15" s="58"/>
      <c r="C15" s="58"/>
      <c r="D15" s="58"/>
      <c r="E15" s="61" t="s">
        <v>35</v>
      </c>
      <c r="F15" s="62"/>
      <c r="G15" s="62"/>
      <c r="H15" s="62"/>
      <c r="I15" s="62"/>
      <c r="J15" s="62"/>
      <c r="K15" s="62"/>
      <c r="L15" s="62"/>
      <c r="M15" s="62"/>
      <c r="N15" s="62"/>
      <c r="O15" s="62"/>
      <c r="P15" s="62"/>
      <c r="Q15" s="62"/>
      <c r="R15" s="62"/>
      <c r="S15" s="62"/>
      <c r="T15" s="62"/>
      <c r="U15" s="62"/>
      <c r="V15" s="62"/>
      <c r="W15" s="62"/>
      <c r="X15" s="62"/>
      <c r="Y15" s="62"/>
      <c r="Z15" s="62"/>
      <c r="AA15" s="62"/>
      <c r="AB15" s="62"/>
    </row>
    <row r="16" spans="1:28" ht="15.75" x14ac:dyDescent="0.25">
      <c r="A16" s="23"/>
      <c r="B16" s="65" t="s">
        <v>57</v>
      </c>
      <c r="C16" s="66"/>
      <c r="D16" s="66"/>
      <c r="E16" s="66"/>
      <c r="F16" s="66"/>
      <c r="G16" s="66"/>
      <c r="H16" s="66"/>
      <c r="I16" s="66"/>
      <c r="J16" s="66"/>
      <c r="K16" s="66"/>
      <c r="L16" s="66"/>
      <c r="M16" s="66"/>
      <c r="N16" s="66"/>
      <c r="O16" s="66"/>
      <c r="P16" s="66"/>
      <c r="Q16" s="66"/>
      <c r="R16" s="66"/>
      <c r="S16" s="66"/>
      <c r="T16" s="66"/>
      <c r="U16" s="66"/>
      <c r="V16" s="66"/>
      <c r="W16" s="66"/>
      <c r="X16" s="66"/>
      <c r="Y16" s="66"/>
      <c r="Z16" s="66"/>
      <c r="AA16" s="66"/>
      <c r="AB16" s="66"/>
    </row>
    <row r="17" spans="1:28" ht="51" customHeight="1" x14ac:dyDescent="0.25">
      <c r="A17" s="67" t="s">
        <v>37</v>
      </c>
      <c r="B17" s="68" t="s">
        <v>26</v>
      </c>
      <c r="C17" s="69"/>
      <c r="D17" s="70"/>
      <c r="E17" s="71" t="s">
        <v>27</v>
      </c>
      <c r="F17" s="72" t="s">
        <v>4</v>
      </c>
      <c r="G17" s="73" t="s">
        <v>3</v>
      </c>
      <c r="H17" s="74" t="s">
        <v>28</v>
      </c>
      <c r="I17" s="74" t="s">
        <v>44</v>
      </c>
      <c r="J17" s="75" t="s">
        <v>5</v>
      </c>
      <c r="K17" s="75" t="s">
        <v>6</v>
      </c>
      <c r="L17" s="75" t="s">
        <v>7</v>
      </c>
      <c r="M17" s="75" t="s">
        <v>8</v>
      </c>
      <c r="N17" s="76" t="s">
        <v>63</v>
      </c>
      <c r="O17" s="77" t="s">
        <v>9</v>
      </c>
      <c r="P17" s="77" t="s">
        <v>10</v>
      </c>
      <c r="Q17" s="77" t="s">
        <v>11</v>
      </c>
      <c r="R17" s="77" t="s">
        <v>12</v>
      </c>
      <c r="S17" s="76" t="s">
        <v>45</v>
      </c>
      <c r="T17" s="77" t="s">
        <v>13</v>
      </c>
      <c r="U17" s="77" t="s">
        <v>14</v>
      </c>
      <c r="V17" s="77" t="s">
        <v>15</v>
      </c>
      <c r="W17" s="77" t="s">
        <v>16</v>
      </c>
      <c r="X17" s="76" t="s">
        <v>46</v>
      </c>
      <c r="Y17" s="76" t="s">
        <v>29</v>
      </c>
      <c r="Z17" s="76" t="s">
        <v>30</v>
      </c>
      <c r="AA17" s="76" t="s">
        <v>64</v>
      </c>
      <c r="AB17" s="76" t="s">
        <v>31</v>
      </c>
    </row>
    <row r="18" spans="1:28" ht="51" customHeight="1" x14ac:dyDescent="0.25">
      <c r="A18" s="2"/>
      <c r="B18" s="38" t="s">
        <v>49</v>
      </c>
      <c r="C18" s="38"/>
      <c r="D18" s="38"/>
      <c r="E18" s="15" t="s">
        <v>52</v>
      </c>
      <c r="F18" s="7"/>
      <c r="G18" s="4" t="s">
        <v>17</v>
      </c>
      <c r="H18" s="8">
        <f>+H19+H20+H21</f>
        <v>26700</v>
      </c>
      <c r="I18" s="8">
        <f>+I19+I20+I21</f>
        <v>33623</v>
      </c>
      <c r="J18" s="8">
        <f>+J19+J20+J21</f>
        <v>2448</v>
      </c>
      <c r="K18" s="8">
        <f t="shared" ref="K18:M18" si="0">+K19+K20+K21</f>
        <v>0</v>
      </c>
      <c r="L18" s="8">
        <f t="shared" si="0"/>
        <v>0</v>
      </c>
      <c r="M18" s="8">
        <f t="shared" si="0"/>
        <v>0</v>
      </c>
      <c r="N18" s="16">
        <f>SUM(J18:M18)</f>
        <v>2448</v>
      </c>
      <c r="O18" s="8">
        <f t="shared" ref="O18:R18" si="1">+O19+O20+O21</f>
        <v>0</v>
      </c>
      <c r="P18" s="8">
        <f t="shared" si="1"/>
        <v>0</v>
      </c>
      <c r="Q18" s="8">
        <f t="shared" si="1"/>
        <v>0</v>
      </c>
      <c r="R18" s="8">
        <f t="shared" si="1"/>
        <v>0</v>
      </c>
      <c r="S18" s="16">
        <f>SUM(O18:R18)</f>
        <v>0</v>
      </c>
      <c r="T18" s="8">
        <f t="shared" ref="T18:W18" si="2">+T19+T20+T21</f>
        <v>0</v>
      </c>
      <c r="U18" s="8">
        <f t="shared" si="2"/>
        <v>0</v>
      </c>
      <c r="V18" s="8">
        <f t="shared" si="2"/>
        <v>0</v>
      </c>
      <c r="W18" s="8">
        <f t="shared" si="2"/>
        <v>0</v>
      </c>
      <c r="X18" s="16">
        <f>SUM(T18:W18)</f>
        <v>0</v>
      </c>
      <c r="Y18" s="16">
        <f t="shared" ref="Y18" si="3">+X18+S18+N18</f>
        <v>2448</v>
      </c>
      <c r="Z18" s="78">
        <f>SUM(Y18/I18)</f>
        <v>7.2807304523689137E-2</v>
      </c>
      <c r="AA18" s="3">
        <v>21358000</v>
      </c>
      <c r="AB18" s="79" t="s">
        <v>66</v>
      </c>
    </row>
    <row r="19" spans="1:28" ht="38.25" x14ac:dyDescent="0.25">
      <c r="A19" s="2"/>
      <c r="B19" s="18"/>
      <c r="C19" s="19"/>
      <c r="D19" s="20"/>
      <c r="E19" s="21"/>
      <c r="F19" s="10" t="s">
        <v>19</v>
      </c>
      <c r="G19" s="6" t="s">
        <v>53</v>
      </c>
      <c r="H19" s="14">
        <v>20000</v>
      </c>
      <c r="I19" s="7">
        <f>20000-5000+8897+1145+1214</f>
        <v>26256</v>
      </c>
      <c r="J19" s="7">
        <f>2448-13-542</f>
        <v>1893</v>
      </c>
      <c r="K19" s="7">
        <v>0</v>
      </c>
      <c r="L19" s="7">
        <v>0</v>
      </c>
      <c r="M19" s="7">
        <v>0</v>
      </c>
      <c r="N19" s="7">
        <f>SUM(J19:M19)</f>
        <v>1893</v>
      </c>
      <c r="O19" s="7">
        <v>0</v>
      </c>
      <c r="P19" s="7">
        <v>0</v>
      </c>
      <c r="Q19" s="7">
        <v>0</v>
      </c>
      <c r="R19" s="7">
        <v>0</v>
      </c>
      <c r="S19" s="7">
        <f t="shared" ref="S19:S25" si="4">SUM(O19:R19)</f>
        <v>0</v>
      </c>
      <c r="T19" s="7">
        <v>0</v>
      </c>
      <c r="U19" s="7">
        <v>0</v>
      </c>
      <c r="V19" s="7">
        <v>0</v>
      </c>
      <c r="W19" s="7">
        <v>0</v>
      </c>
      <c r="X19" s="7">
        <f t="shared" ref="X19:X25" si="5">SUM(T19:W19)</f>
        <v>0</v>
      </c>
      <c r="Y19" s="12">
        <f>+X19+S19+N19</f>
        <v>1893</v>
      </c>
      <c r="Z19" s="17">
        <f t="shared" ref="Z19:Z25" si="6">SUM(Y19/I19)</f>
        <v>7.2097806215722121E-2</v>
      </c>
      <c r="AA19" s="3"/>
      <c r="AB19" s="3"/>
    </row>
    <row r="20" spans="1:28" ht="38.25" x14ac:dyDescent="0.25">
      <c r="A20" s="2"/>
      <c r="B20" s="18"/>
      <c r="C20" s="19"/>
      <c r="D20" s="20"/>
      <c r="E20" s="9"/>
      <c r="F20" s="10" t="s">
        <v>20</v>
      </c>
      <c r="G20" s="6" t="s">
        <v>53</v>
      </c>
      <c r="H20" s="14">
        <v>1200</v>
      </c>
      <c r="I20" s="7">
        <v>364</v>
      </c>
      <c r="J20" s="7">
        <f>1+12</f>
        <v>13</v>
      </c>
      <c r="K20" s="7">
        <v>0</v>
      </c>
      <c r="L20" s="7">
        <v>0</v>
      </c>
      <c r="M20" s="7">
        <v>0</v>
      </c>
      <c r="N20" s="7">
        <f t="shared" ref="N20:N25" si="7">SUM(J20:M20)</f>
        <v>13</v>
      </c>
      <c r="O20" s="7">
        <v>0</v>
      </c>
      <c r="P20" s="7">
        <v>0</v>
      </c>
      <c r="Q20" s="7">
        <v>0</v>
      </c>
      <c r="R20" s="7">
        <v>0</v>
      </c>
      <c r="S20" s="22">
        <f t="shared" si="4"/>
        <v>0</v>
      </c>
      <c r="T20" s="7">
        <v>0</v>
      </c>
      <c r="U20" s="7">
        <v>0</v>
      </c>
      <c r="V20" s="7">
        <v>0</v>
      </c>
      <c r="W20" s="7">
        <v>0</v>
      </c>
      <c r="X20" s="7">
        <f t="shared" si="5"/>
        <v>0</v>
      </c>
      <c r="Y20" s="12">
        <f t="shared" ref="Y20:Y25" si="8">+X20+S20+N20</f>
        <v>13</v>
      </c>
      <c r="Z20" s="17">
        <f>SUM(Y20/I20)</f>
        <v>3.5714285714285712E-2</v>
      </c>
      <c r="AA20" s="3"/>
      <c r="AB20" s="3"/>
    </row>
    <row r="21" spans="1:28" ht="38.25" x14ac:dyDescent="0.25">
      <c r="A21" s="2"/>
      <c r="B21" s="18"/>
      <c r="C21" s="19"/>
      <c r="D21" s="20"/>
      <c r="E21" s="9"/>
      <c r="F21" s="10" t="s">
        <v>21</v>
      </c>
      <c r="G21" s="6" t="s">
        <v>53</v>
      </c>
      <c r="H21" s="14">
        <v>5500</v>
      </c>
      <c r="I21" s="7">
        <v>7003</v>
      </c>
      <c r="J21" s="7">
        <v>542</v>
      </c>
      <c r="K21" s="7">
        <v>0</v>
      </c>
      <c r="L21" s="7">
        <v>0</v>
      </c>
      <c r="M21" s="7">
        <v>0</v>
      </c>
      <c r="N21" s="7">
        <f t="shared" si="7"/>
        <v>542</v>
      </c>
      <c r="O21" s="7">
        <v>0</v>
      </c>
      <c r="P21" s="7">
        <v>0</v>
      </c>
      <c r="Q21" s="7">
        <v>0</v>
      </c>
      <c r="R21" s="7">
        <v>0</v>
      </c>
      <c r="S21" s="7">
        <f t="shared" si="4"/>
        <v>0</v>
      </c>
      <c r="T21" s="7">
        <v>0</v>
      </c>
      <c r="U21" s="7">
        <v>0</v>
      </c>
      <c r="V21" s="7">
        <v>0</v>
      </c>
      <c r="W21" s="7">
        <v>0</v>
      </c>
      <c r="X21" s="7">
        <f t="shared" si="5"/>
        <v>0</v>
      </c>
      <c r="Y21" s="12">
        <f t="shared" si="8"/>
        <v>542</v>
      </c>
      <c r="Z21" s="17">
        <f t="shared" si="6"/>
        <v>7.7395401970584032E-2</v>
      </c>
      <c r="AA21" s="3"/>
      <c r="AB21" s="3"/>
    </row>
    <row r="22" spans="1:28" ht="51" x14ac:dyDescent="0.25">
      <c r="A22" s="2"/>
      <c r="B22" s="39"/>
      <c r="C22" s="39"/>
      <c r="D22" s="39"/>
      <c r="E22" s="6"/>
      <c r="F22" s="10" t="s">
        <v>22</v>
      </c>
      <c r="G22" s="6" t="s">
        <v>53</v>
      </c>
      <c r="H22" s="14">
        <v>1800</v>
      </c>
      <c r="I22" s="7">
        <v>1800</v>
      </c>
      <c r="J22" s="7">
        <v>141</v>
      </c>
      <c r="K22" s="7">
        <v>0</v>
      </c>
      <c r="L22" s="7">
        <v>0</v>
      </c>
      <c r="M22" s="7">
        <v>0</v>
      </c>
      <c r="N22" s="12">
        <f t="shared" si="7"/>
        <v>141</v>
      </c>
      <c r="O22" s="12">
        <v>0</v>
      </c>
      <c r="P22" s="12">
        <v>0</v>
      </c>
      <c r="Q22" s="12">
        <v>0</v>
      </c>
      <c r="R22" s="12">
        <v>0</v>
      </c>
      <c r="S22" s="12">
        <f t="shared" si="4"/>
        <v>0</v>
      </c>
      <c r="T22" s="12">
        <v>0</v>
      </c>
      <c r="U22" s="12">
        <v>0</v>
      </c>
      <c r="V22" s="12">
        <v>0</v>
      </c>
      <c r="W22" s="12">
        <v>0</v>
      </c>
      <c r="X22" s="12">
        <f t="shared" si="5"/>
        <v>0</v>
      </c>
      <c r="Y22" s="12">
        <f t="shared" si="8"/>
        <v>141</v>
      </c>
      <c r="Z22" s="17">
        <f t="shared" si="6"/>
        <v>7.8333333333333338E-2</v>
      </c>
      <c r="AA22" s="8" t="s">
        <v>47</v>
      </c>
      <c r="AB22" s="5"/>
    </row>
    <row r="23" spans="1:28" ht="25.5" x14ac:dyDescent="0.25">
      <c r="A23" s="2"/>
      <c r="B23" s="32"/>
      <c r="C23" s="33"/>
      <c r="D23" s="34"/>
      <c r="E23" s="13"/>
      <c r="F23" s="10" t="s">
        <v>23</v>
      </c>
      <c r="G23" s="6" t="s">
        <v>18</v>
      </c>
      <c r="H23" s="7">
        <v>12720</v>
      </c>
      <c r="I23" s="7">
        <v>12720</v>
      </c>
      <c r="J23" s="7">
        <v>881</v>
      </c>
      <c r="K23" s="7">
        <v>0</v>
      </c>
      <c r="L23" s="7">
        <v>0</v>
      </c>
      <c r="M23" s="7">
        <v>0</v>
      </c>
      <c r="N23" s="12">
        <f t="shared" si="7"/>
        <v>881</v>
      </c>
      <c r="O23" s="12">
        <v>0</v>
      </c>
      <c r="P23" s="12">
        <v>0</v>
      </c>
      <c r="Q23" s="12">
        <v>0</v>
      </c>
      <c r="R23" s="25">
        <v>0</v>
      </c>
      <c r="S23" s="12">
        <f>SUM(O23:R23)</f>
        <v>0</v>
      </c>
      <c r="T23" s="12">
        <v>0</v>
      </c>
      <c r="U23" s="12">
        <v>0</v>
      </c>
      <c r="V23" s="12">
        <v>0</v>
      </c>
      <c r="W23" s="12">
        <v>0</v>
      </c>
      <c r="X23" s="12">
        <f t="shared" si="5"/>
        <v>0</v>
      </c>
      <c r="Y23" s="12">
        <f>+X23+S23+N23</f>
        <v>881</v>
      </c>
      <c r="Z23" s="17">
        <f>SUM(Y23/I23)</f>
        <v>6.9261006289308175E-2</v>
      </c>
      <c r="AA23" s="8"/>
      <c r="AB23" s="8"/>
    </row>
    <row r="24" spans="1:28" ht="25.5" x14ac:dyDescent="0.25">
      <c r="A24" s="2"/>
      <c r="B24" s="35"/>
      <c r="C24" s="36"/>
      <c r="D24" s="37"/>
      <c r="E24" s="13"/>
      <c r="F24" s="10" t="s">
        <v>50</v>
      </c>
      <c r="G24" s="6" t="s">
        <v>18</v>
      </c>
      <c r="H24" s="7">
        <v>20400</v>
      </c>
      <c r="I24" s="7">
        <v>24900</v>
      </c>
      <c r="J24" s="7">
        <f>236+633+209+615</f>
        <v>1693</v>
      </c>
      <c r="K24" s="7">
        <v>0</v>
      </c>
      <c r="L24" s="7">
        <v>0</v>
      </c>
      <c r="M24" s="7">
        <v>0</v>
      </c>
      <c r="N24" s="12">
        <f t="shared" si="7"/>
        <v>1693</v>
      </c>
      <c r="O24" s="12">
        <v>0</v>
      </c>
      <c r="P24" s="12">
        <v>0</v>
      </c>
      <c r="Q24" s="12">
        <v>0</v>
      </c>
      <c r="R24" s="12">
        <v>0</v>
      </c>
      <c r="S24" s="12">
        <f t="shared" si="4"/>
        <v>0</v>
      </c>
      <c r="T24" s="12">
        <v>0</v>
      </c>
      <c r="U24" s="12">
        <v>0</v>
      </c>
      <c r="V24" s="12">
        <v>0</v>
      </c>
      <c r="W24" s="12">
        <v>0</v>
      </c>
      <c r="X24" s="12">
        <f t="shared" si="5"/>
        <v>0</v>
      </c>
      <c r="Y24" s="12">
        <f t="shared" si="8"/>
        <v>1693</v>
      </c>
      <c r="Z24" s="17">
        <f t="shared" si="6"/>
        <v>6.7991967871485939E-2</v>
      </c>
      <c r="AA24" s="11"/>
      <c r="AB24" s="11"/>
    </row>
    <row r="25" spans="1:28" x14ac:dyDescent="0.25">
      <c r="A25" s="2"/>
      <c r="B25" s="32"/>
      <c r="C25" s="33"/>
      <c r="D25" s="34"/>
      <c r="E25" s="13"/>
      <c r="F25" s="10" t="s">
        <v>43</v>
      </c>
      <c r="G25" s="6" t="s">
        <v>18</v>
      </c>
      <c r="H25" s="7">
        <v>4780</v>
      </c>
      <c r="I25" s="12">
        <v>4280</v>
      </c>
      <c r="J25" s="7">
        <v>320</v>
      </c>
      <c r="K25" s="7">
        <v>0</v>
      </c>
      <c r="L25" s="7">
        <v>0</v>
      </c>
      <c r="M25" s="7">
        <v>0</v>
      </c>
      <c r="N25" s="12">
        <f t="shared" si="7"/>
        <v>320</v>
      </c>
      <c r="O25" s="12">
        <v>0</v>
      </c>
      <c r="P25" s="12">
        <v>0</v>
      </c>
      <c r="Q25" s="12">
        <v>0</v>
      </c>
      <c r="R25" s="12">
        <v>0</v>
      </c>
      <c r="S25" s="12">
        <f t="shared" si="4"/>
        <v>0</v>
      </c>
      <c r="T25" s="12">
        <v>0</v>
      </c>
      <c r="U25" s="12">
        <v>0</v>
      </c>
      <c r="V25" s="12">
        <v>0</v>
      </c>
      <c r="W25" s="12">
        <v>0</v>
      </c>
      <c r="X25" s="12">
        <f t="shared" si="5"/>
        <v>0</v>
      </c>
      <c r="Y25" s="12">
        <f t="shared" si="8"/>
        <v>320</v>
      </c>
      <c r="Z25" s="17">
        <f t="shared" si="6"/>
        <v>7.476635514018691E-2</v>
      </c>
      <c r="AA25" s="11"/>
      <c r="AB25" s="11"/>
    </row>
    <row r="26" spans="1:28" ht="15.75" customHeight="1" x14ac:dyDescent="0.25">
      <c r="A26" s="80" t="s">
        <v>61</v>
      </c>
      <c r="B26" s="81"/>
      <c r="C26" s="81"/>
      <c r="D26" s="81"/>
      <c r="E26" s="81"/>
      <c r="F26" s="81"/>
      <c r="G26" s="81"/>
      <c r="H26" s="81"/>
      <c r="I26" s="81"/>
      <c r="J26" s="81"/>
      <c r="K26" s="81"/>
      <c r="L26" s="81"/>
      <c r="M26" s="81"/>
      <c r="N26" s="81"/>
      <c r="O26" s="81"/>
      <c r="P26" s="81"/>
      <c r="Q26" s="81"/>
      <c r="R26" s="81"/>
      <c r="S26" s="81"/>
      <c r="T26" s="81"/>
      <c r="U26" s="81"/>
      <c r="V26" s="81"/>
      <c r="W26" s="81"/>
      <c r="X26" s="81"/>
      <c r="Y26" s="81"/>
      <c r="Z26" s="81"/>
      <c r="AA26" s="81"/>
      <c r="AB26" s="81"/>
    </row>
  </sheetData>
  <mergeCells count="32">
    <mergeCell ref="A9:AB9"/>
    <mergeCell ref="A12:D12"/>
    <mergeCell ref="E12:AB12"/>
    <mergeCell ref="A13:AB13"/>
    <mergeCell ref="A15:D15"/>
    <mergeCell ref="E15:AB15"/>
    <mergeCell ref="B23:D23"/>
    <mergeCell ref="B24:D24"/>
    <mergeCell ref="B25:D25"/>
    <mergeCell ref="A26:AB26"/>
    <mergeCell ref="A14:D14"/>
    <mergeCell ref="E14:AB14"/>
    <mergeCell ref="B17:D17"/>
    <mergeCell ref="B22:D22"/>
    <mergeCell ref="B16:AB16"/>
    <mergeCell ref="B18:D18"/>
    <mergeCell ref="A6:C6"/>
    <mergeCell ref="D6:AB6"/>
    <mergeCell ref="A7:C7"/>
    <mergeCell ref="D7:AB7"/>
    <mergeCell ref="A10:D10"/>
    <mergeCell ref="E10:AB10"/>
    <mergeCell ref="A11:D11"/>
    <mergeCell ref="E11:AB11"/>
    <mergeCell ref="A8:C8"/>
    <mergeCell ref="D8:AB8"/>
    <mergeCell ref="A2:AB2"/>
    <mergeCell ref="A3:AB3"/>
    <mergeCell ref="A4:C4"/>
    <mergeCell ref="D4:AB4"/>
    <mergeCell ref="A5:C5"/>
    <mergeCell ref="D5:AB5"/>
  </mergeCells>
  <printOptions horizontalCentered="1"/>
  <pageMargins left="0.31496062992125984" right="0.31496062992125984" top="0.19685039370078741" bottom="0.35433070866141736" header="0.31496062992125984" footer="0.31496062992125984"/>
  <pageSetup scale="65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Silvia Garcia</dc:creator>
  <cp:lastModifiedBy>luis cifuentes</cp:lastModifiedBy>
  <cp:lastPrinted>2026-02-04T22:13:51Z</cp:lastPrinted>
  <dcterms:created xsi:type="dcterms:W3CDTF">2019-01-08T14:24:40Z</dcterms:created>
  <dcterms:modified xsi:type="dcterms:W3CDTF">2026-02-04T22:17:54Z</dcterms:modified>
</cp:coreProperties>
</file>