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uaip\2026\202601\"/>
    </mc:Choice>
  </mc:AlternateContent>
  <xr:revisionPtr revIDLastSave="0" documentId="13_ncr:1_{D4A2DBB1-6193-4A68-BAF2-9A4D2B0DF657}" xr6:coauthVersionLast="47" xr6:coauthVersionMax="47" xr10:uidLastSave="{00000000-0000-0000-0000-000000000000}"/>
  <bookViews>
    <workbookView xWindow="-120" yWindow="-120" windowWidth="24240" windowHeight="13020" tabRatio="956" xr2:uid="{00000000-000D-0000-FFFF-FFFF00000000}"/>
  </bookViews>
  <sheets>
    <sheet name="N5 Ejec.POA" sheetId="441" r:id="rId1"/>
  </sheets>
  <definedNames>
    <definedName name="_xlnm._FilterDatabase" localSheetId="0" hidden="1">'N5 Ejec.POA'!$AE$16:$AE$32</definedName>
    <definedName name="_xlnm.Print_Area" localSheetId="0">'N5 Ejec.POA'!$B$1:$AE$32</definedName>
    <definedName name="_xlnm.Print_Titles" localSheetId="0">'N5 Ejec.POA'!$1:$1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9" i="441" l="1"/>
  <c r="Z39" i="441"/>
  <c r="Y39" i="441"/>
  <c r="X39" i="441"/>
  <c r="W39" i="441"/>
  <c r="U39" i="441"/>
  <c r="T39" i="441"/>
  <c r="S39" i="441"/>
  <c r="R39" i="441"/>
  <c r="P39" i="441"/>
  <c r="O39" i="441"/>
  <c r="N39" i="441"/>
  <c r="L39" i="441"/>
  <c r="I39" i="441"/>
  <c r="AA31" i="441"/>
  <c r="V31" i="441"/>
  <c r="Q31" i="441"/>
  <c r="AA30" i="441"/>
  <c r="V30" i="441"/>
  <c r="Q30" i="441"/>
  <c r="AB30" i="441" s="1"/>
  <c r="AC30" i="441" s="1"/>
  <c r="AA29" i="441"/>
  <c r="V29" i="441"/>
  <c r="Q29" i="441"/>
  <c r="AA28" i="441"/>
  <c r="V28" i="441"/>
  <c r="Q28" i="441"/>
  <c r="AB28" i="441" s="1"/>
  <c r="AC28" i="441" s="1"/>
  <c r="AA27" i="441"/>
  <c r="V27" i="441"/>
  <c r="Q27" i="441"/>
  <c r="AB27" i="441" s="1"/>
  <c r="AC27" i="441" s="1"/>
  <c r="AA26" i="441"/>
  <c r="V26" i="441"/>
  <c r="Q26" i="441"/>
  <c r="AA25" i="441"/>
  <c r="V25" i="441"/>
  <c r="M25" i="441"/>
  <c r="Q25" i="441" s="1"/>
  <c r="AB25" i="441" s="1"/>
  <c r="AC25" i="441" s="1"/>
  <c r="AA24" i="441"/>
  <c r="V24" i="441"/>
  <c r="Q24" i="441"/>
  <c r="AB24" i="441" s="1"/>
  <c r="AC24" i="441" s="1"/>
  <c r="AA23" i="441"/>
  <c r="V23" i="441"/>
  <c r="Q23" i="441"/>
  <c r="AB23" i="441" s="1"/>
  <c r="AC23" i="441" s="1"/>
  <c r="AA22" i="441"/>
  <c r="V22" i="441"/>
  <c r="Q22" i="441"/>
  <c r="AB22" i="441" s="1"/>
  <c r="AC22" i="441" s="1"/>
  <c r="AA21" i="441"/>
  <c r="V21" i="441"/>
  <c r="AB21" i="441" s="1"/>
  <c r="AC21" i="441" s="1"/>
  <c r="Q21" i="441"/>
  <c r="AA20" i="441"/>
  <c r="V20" i="441"/>
  <c r="Q20" i="441"/>
  <c r="AB20" i="441" s="1"/>
  <c r="AC20" i="441" s="1"/>
  <c r="AF19" i="441"/>
  <c r="AA19" i="441"/>
  <c r="V19" i="441"/>
  <c r="Q19" i="441"/>
  <c r="AB19" i="441" s="1"/>
  <c r="AC19" i="441" s="1"/>
  <c r="AF18" i="441"/>
  <c r="AA18" i="441"/>
  <c r="V18" i="441"/>
  <c r="M18" i="441"/>
  <c r="M39" i="441" s="1"/>
  <c r="Q39" i="441" s="1"/>
  <c r="AA17" i="441"/>
  <c r="V17" i="441"/>
  <c r="Q17" i="441"/>
  <c r="AF16" i="441"/>
  <c r="Z16" i="441"/>
  <c r="Y16" i="441"/>
  <c r="X16" i="441"/>
  <c r="W16" i="441"/>
  <c r="U16" i="441"/>
  <c r="T16" i="441"/>
  <c r="S16" i="441"/>
  <c r="R16" i="441"/>
  <c r="P16" i="441"/>
  <c r="O16" i="441"/>
  <c r="N16" i="441"/>
  <c r="L16" i="441"/>
  <c r="V16" i="441" l="1"/>
  <c r="AB29" i="441"/>
  <c r="AC29" i="441" s="1"/>
  <c r="AA39" i="441"/>
  <c r="AA16" i="441"/>
  <c r="AB26" i="441"/>
  <c r="AC26" i="441" s="1"/>
  <c r="AB31" i="441"/>
  <c r="AC31" i="441" s="1"/>
  <c r="V39" i="441"/>
  <c r="AB39" i="441" s="1"/>
  <c r="AC39" i="441" s="1"/>
  <c r="AB17" i="441"/>
  <c r="AC17" i="441" s="1"/>
  <c r="M16" i="441"/>
  <c r="Q18" i="441"/>
  <c r="AB18" i="441" s="1"/>
  <c r="AC18" i="441" s="1"/>
  <c r="Q16" i="441" l="1"/>
  <c r="AB16" i="441" s="1"/>
  <c r="AC16" i="441" s="1"/>
</calcChain>
</file>

<file path=xl/sharedStrings.xml><?xml version="1.0" encoding="utf-8"?>
<sst xmlns="http://schemas.openxmlformats.org/spreadsheetml/2006/main" count="103" uniqueCount="79">
  <si>
    <t>No.</t>
  </si>
  <si>
    <t>VISIÓN</t>
  </si>
  <si>
    <t>Ser la institución rectora del desarrollo económico nacional para crear oportunidades de inversión y generación de empleo formal.</t>
  </si>
  <si>
    <t>MISIÓN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</si>
  <si>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</si>
  <si>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>OBJETIVO ESTRATÉGICO</t>
  </si>
  <si>
    <t xml:space="preserve">Generar las condiciones que permitan la atracción de inversiones para la creación de empleo digno y así promover el desarrollo económico de los guatemaltecos.  </t>
  </si>
  <si>
    <t xml:space="preserve">VINCULACIÓN INSTITUCIONAL </t>
  </si>
  <si>
    <t xml:space="preserve">OBJETIVO OPERATIVO </t>
  </si>
  <si>
    <t xml:space="preserve"> Promover la competitividad y mejorar los niveles de productividad a nivel nacional. </t>
  </si>
  <si>
    <t xml:space="preserve">RESULTADO INSTITUCIONAL </t>
  </si>
  <si>
    <t xml:space="preserve">INDICADOR </t>
  </si>
  <si>
    <t xml:space="preserve">DIRECCIÓN DEL SISTEMA NACIONAL DE LA CALIDAD </t>
  </si>
  <si>
    <t xml:space="preserve">Acción </t>
  </si>
  <si>
    <t>Dirigir,  coordinar y unificar las actividades y políticas nacionales en materia de fijación de normas y optimización de acciones orientadas a promover la competitividad del país.</t>
  </si>
  <si>
    <t xml:space="preserve">Actividad </t>
  </si>
  <si>
    <t xml:space="preserve"> Servicios de Normalización, Metrología y Acreditación.</t>
  </si>
  <si>
    <t xml:space="preserve">PRODUCTO </t>
  </si>
  <si>
    <t>SUBPRODUCTO</t>
  </si>
  <si>
    <t xml:space="preserve">ACCIONES </t>
  </si>
  <si>
    <t>UNIDAD DE MEDIDA</t>
  </si>
  <si>
    <t xml:space="preserve">META INICIAL </t>
  </si>
  <si>
    <t xml:space="preserve">META VIGENTE 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</si>
  <si>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</si>
  <si>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</si>
  <si>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</si>
  <si>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</si>
  <si>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</si>
  <si>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</si>
  <si>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</si>
  <si>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</si>
  <si>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</si>
  <si>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t xml:space="preserve">Sep </t>
  </si>
  <si>
    <t xml:space="preserve">Oct </t>
  </si>
  <si>
    <t>Nov</t>
  </si>
  <si>
    <t xml:space="preserve">Dic </t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</si>
  <si>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</si>
  <si>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AVANCE ACUMULADO ENERO-DICIEMBRE </t>
  </si>
  <si>
    <t xml:space="preserve">% AVANCE ACUMULADO ENERO - DICIEMBRE </t>
  </si>
  <si>
    <t xml:space="preserve">Documento </t>
  </si>
  <si>
    <t>SUMA</t>
  </si>
  <si>
    <t>OGA</t>
  </si>
  <si>
    <t>CENAME</t>
  </si>
  <si>
    <t>COGUANOR</t>
  </si>
  <si>
    <t>Evento</t>
  </si>
  <si>
    <t>CEINFORMA</t>
  </si>
  <si>
    <t xml:space="preserve">Consultas Técnicas Atendidas </t>
  </si>
  <si>
    <t xml:space="preserve">Evento </t>
  </si>
  <si>
    <t>Normas consultadas</t>
  </si>
  <si>
    <t xml:space="preserve">Laboratorios de ensayo, calibración y organismos de inspección  beneficiados con servicios de Evaluación inicial, de mantenimiento, ampliación/reducción y de reacreditación de laboratorios </t>
  </si>
  <si>
    <t xml:space="preserve">Análisis, métodos y procedimientos evaluados y acreditados </t>
  </si>
  <si>
    <t xml:space="preserve">Calibraciones de instrumentos de medición </t>
  </si>
  <si>
    <t xml:space="preserve">Actividades  de capacitación y formación del Centro Nacional de Metrología </t>
  </si>
  <si>
    <t>Conferencias o Cursos de divulgación y socialización de Reglamentos Técnicos nacionales y regionales</t>
  </si>
  <si>
    <t>CRETEC</t>
  </si>
  <si>
    <t xml:space="preserve">Recopilación y/o actualización de reglamentos técnicos  nacionales y regionales </t>
  </si>
  <si>
    <t xml:space="preserve">Actividades de capacitación para la implementación o uso de la Guía de Buenas Practicas Reglamentarias </t>
  </si>
  <si>
    <t xml:space="preserve">INFORMACIÓN RELEVANTE/ALERTAS/ PROBLEMAS </t>
  </si>
  <si>
    <t>Tasa de crecimiento de la  Inversión Extranjera Directa</t>
  </si>
  <si>
    <t>Actualización de la información sobre la Dirección del Sistema Nacional de la Calidad respecto a normas y procedimientos de evaluación  de la conformidad, calibraciones y reglamentos técnicos.</t>
  </si>
  <si>
    <t xml:space="preserve">Inspección y verificación de instrumentos de medición. </t>
  </si>
  <si>
    <t>Actividades de promoción y divulgación de la Dirección del Sistema Nacional de la Calidad en materia de Congreso de Calidad, Metrología, Acreditación y Normalización.</t>
  </si>
  <si>
    <t xml:space="preserve">SEGUIMIENTO MENSUAL Y CUATRIMESTRAL DE EJECUCIÓN DE METAS FÍSICAS </t>
  </si>
  <si>
    <t xml:space="preserve">Certificados, normas y registros emitidos a entidades privadas, públicas y académicas  para promover la adopción de prácticas de gestión de la calidad </t>
  </si>
  <si>
    <t xml:space="preserve">Certificados de acreditación de laboratorios de ensayo y calibración, análisis clínicos a organismos de inspección y certificación </t>
  </si>
  <si>
    <t>Certificados e informes de calibración para beneficio de entidades públicas privadas y académicas</t>
  </si>
  <si>
    <t xml:space="preserve">Certificados y normas técnicas adoptadas y elaboradas para beneficio de entidades públicas, privadas y académicas </t>
  </si>
  <si>
    <r>
      <t>PROGRAMA 12: PROMOCIÓN DE LA INVERSIÓN Y COMPETENCIA</t>
    </r>
    <r>
      <rPr>
        <b/>
        <sz val="14"/>
        <color theme="0"/>
        <rFont val="Candara"/>
        <family val="2"/>
      </rPr>
      <t xml:space="preserve"> </t>
    </r>
  </si>
  <si>
    <t xml:space="preserve">  </t>
  </si>
  <si>
    <t>PRESUPUESTO APROBADO MEDIANTE DECRETO 36-2024, LEY DE PRESUPUESTO GENERAL DE INGRESOS Y EGRESOS DEL ESTADO PARA EL EJERCICIO FISCAL 2025, VIGENTE PARA EL EJERCICIO FISCAL 2026</t>
  </si>
  <si>
    <t>(-) 186</t>
  </si>
  <si>
    <t>PRESUPUESTO VIGENTE 2026     EN  Q.</t>
  </si>
  <si>
    <r>
      <t xml:space="preserve">AVANCE FÍSICO 1ER. </t>
    </r>
    <r>
      <rPr>
        <b/>
        <sz val="9"/>
        <color indexed="8"/>
        <rFont val="Times New Roman"/>
        <family val="1"/>
      </rPr>
      <t>CUATRIMESTRE</t>
    </r>
  </si>
  <si>
    <t>MODIFICACION CLASE INTER  RESOLUCION 32-2025 DEL 16/01/2024 AG DE PRESUPUESTO 1-2025 DEL 24/01/2025 MEMORANDUM 5</t>
  </si>
  <si>
    <t>MODIFICACION CLASE INTER  RESOLUCION 32-2025 DEL 16/01/2024 AG DE PRESUPUESTO 1-2025 DEL 24/01/2025 MEMORANDUM 1.2.3.4.5,6</t>
  </si>
  <si>
    <t>EJECUCIÓN MENSUAL, CUATRIMESTRAL Y ANUAL,  POA 2026</t>
  </si>
  <si>
    <t xml:space="preserve">Para el 2030, se ha incrementado en USD$ 829.8 millones el flujo de inversión extranjera directa al país, por la mejora de la competitividad y clima de negocios a nivel nacional, que incide en la reducción de las brechas de competitividad que limitan el desarrollo económico. (Línea base de US$ 1,235.2 millones en 2024 a US$ 2,065.0 millones en 2030).
</t>
  </si>
  <si>
    <r>
      <rPr>
        <b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sz val="7.5"/>
        <rFont val="Times New Roman"/>
        <family val="1"/>
      </rPr>
      <t xml:space="preserve">
</t>
    </r>
  </si>
  <si>
    <t xml:space="preserve">        MINISTERIO DE ECONOMÍA 
MATRIZ DE PLANIFICACIÓN, POA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</si>
</sst>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8"/>
      <name val="Candara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b/>
      <sz val="14"/>
      <color theme="0"/>
      <name val="Candara"/>
      <family val="2"/>
    </font>
    <font>
      <b/>
      <sz val="11"/>
      <color theme="0"/>
      <name val="Times New Roman"/>
      <family val="1"/>
    </font>
    <font>
      <b/>
      <sz val="12"/>
      <color rgb="FFFFFF00"/>
      <name val="Times New Roman"/>
      <family val="1"/>
    </font>
    <font>
      <b/>
      <sz val="10"/>
      <color theme="0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Candara"/>
      <family val="2"/>
    </font>
    <font>
      <b/>
      <sz val="11"/>
      <name val="Times New Roman"/>
      <family val="1"/>
    </font>
    <font>
      <b/>
      <sz val="7.5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15" fillId="0" borderId="1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top"/>
    </xf>
    <xf numFmtId="0" fontId="14" fillId="0" borderId="0">
      <alignment vertical="top"/>
    </xf>
    <xf numFmtId="0" fontId="1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0" fillId="0" borderId="0">
      <alignment vertical="top"/>
    </xf>
    <xf numFmtId="0" fontId="11" fillId="0" borderId="0">
      <alignment vertical="top"/>
    </xf>
    <xf numFmtId="0" fontId="12" fillId="0" borderId="0">
      <alignment vertical="top"/>
    </xf>
    <xf numFmtId="0" fontId="17" fillId="0" borderId="0"/>
    <xf numFmtId="0" fontId="13" fillId="0" borderId="0">
      <alignment vertical="top"/>
    </xf>
    <xf numFmtId="9" fontId="10" fillId="0" borderId="0" applyFont="0" applyFill="0" applyBorder="0" applyAlignment="0" applyProtection="0">
      <alignment vertical="top"/>
    </xf>
    <xf numFmtId="9" fontId="15" fillId="0" borderId="0" applyFont="0" applyFill="0" applyBorder="0" applyAlignment="0" applyProtection="0"/>
  </cellStyleXfs>
  <cellXfs count="108">
    <xf numFmtId="0" fontId="0" fillId="0" borderId="0" xfId="0"/>
    <xf numFmtId="0" fontId="5" fillId="3" borderId="6" xfId="8" applyFont="1" applyFill="1" applyBorder="1" applyAlignment="1">
      <alignment vertical="center"/>
    </xf>
    <xf numFmtId="0" fontId="5" fillId="3" borderId="6" xfId="8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top" wrapText="1"/>
    </xf>
    <xf numFmtId="0" fontId="22" fillId="3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/>
    </xf>
    <xf numFmtId="0" fontId="18" fillId="3" borderId="6" xfId="9" applyFont="1" applyFill="1" applyBorder="1" applyAlignment="1">
      <alignment horizontal="center" vertical="top" wrapText="1"/>
    </xf>
    <xf numFmtId="9" fontId="18" fillId="3" borderId="6" xfId="9" applyNumberFormat="1" applyFont="1" applyFill="1" applyBorder="1" applyAlignment="1">
      <alignment horizontal="center" vertical="top" wrapText="1"/>
    </xf>
    <xf numFmtId="4" fontId="18" fillId="3" borderId="6" xfId="9" applyNumberFormat="1" applyFont="1" applyFill="1" applyBorder="1" applyAlignment="1">
      <alignment horizontal="center" vertical="top" wrapText="1"/>
    </xf>
    <xf numFmtId="0" fontId="8" fillId="6" borderId="6" xfId="9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vertical="top" wrapText="1"/>
    </xf>
    <xf numFmtId="0" fontId="21" fillId="3" borderId="6" xfId="0" applyFont="1" applyFill="1" applyBorder="1" applyAlignment="1">
      <alignment horizontal="justify" vertical="top" wrapText="1"/>
    </xf>
    <xf numFmtId="4" fontId="3" fillId="3" borderId="6" xfId="9" applyNumberFormat="1" applyFont="1" applyFill="1" applyBorder="1" applyAlignment="1">
      <alignment horizontal="center" vertical="top" wrapText="1"/>
    </xf>
    <xf numFmtId="0" fontId="21" fillId="3" borderId="6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/>
    </xf>
    <xf numFmtId="0" fontId="19" fillId="3" borderId="6" xfId="9" applyFont="1" applyFill="1" applyBorder="1" applyAlignment="1">
      <alignment horizontal="center" vertical="top" wrapText="1"/>
    </xf>
    <xf numFmtId="9" fontId="19" fillId="3" borderId="6" xfId="9" applyNumberFormat="1" applyFont="1" applyFill="1" applyBorder="1" applyAlignment="1">
      <alignment horizontal="center" vertical="top" wrapText="1"/>
    </xf>
    <xf numFmtId="4" fontId="19" fillId="3" borderId="6" xfId="9" applyNumberFormat="1" applyFont="1" applyFill="1" applyBorder="1" applyAlignment="1">
      <alignment vertical="top" wrapText="1"/>
    </xf>
    <xf numFmtId="0" fontId="9" fillId="3" borderId="6" xfId="6" applyFont="1" applyFill="1" applyBorder="1" applyAlignment="1">
      <alignment horizontal="justify" vertical="top" wrapText="1"/>
    </xf>
    <xf numFmtId="3" fontId="19" fillId="3" borderId="6" xfId="9" applyNumberFormat="1" applyFont="1" applyFill="1" applyBorder="1" applyAlignment="1">
      <alignment horizontal="center" vertical="top" wrapText="1"/>
    </xf>
    <xf numFmtId="3" fontId="9" fillId="3" borderId="6" xfId="0" applyNumberFormat="1" applyFont="1" applyFill="1" applyBorder="1" applyAlignment="1">
      <alignment horizontal="center" vertical="top"/>
    </xf>
    <xf numFmtId="43" fontId="9" fillId="3" borderId="6" xfId="2" applyFont="1" applyFill="1" applyBorder="1" applyAlignment="1">
      <alignment horizontal="justify" vertical="top" wrapText="1"/>
    </xf>
    <xf numFmtId="0" fontId="20" fillId="3" borderId="6" xfId="0" applyFont="1" applyFill="1" applyBorder="1" applyAlignment="1">
      <alignment horizontal="center" vertical="top" wrapText="1"/>
    </xf>
    <xf numFmtId="0" fontId="8" fillId="2" borderId="6" xfId="9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top"/>
    </xf>
    <xf numFmtId="0" fontId="3" fillId="8" borderId="6" xfId="0" applyFont="1" applyFill="1" applyBorder="1" applyAlignment="1">
      <alignment horizontal="center" vertical="top"/>
    </xf>
    <xf numFmtId="0" fontId="22" fillId="3" borderId="7" xfId="0" applyFont="1" applyFill="1" applyBorder="1" applyAlignment="1">
      <alignment horizontal="center" vertical="top" wrapText="1"/>
    </xf>
    <xf numFmtId="0" fontId="22" fillId="3" borderId="8" xfId="0" applyFont="1" applyFill="1" applyBorder="1" applyAlignment="1">
      <alignment horizontal="center" vertical="top" wrapText="1"/>
    </xf>
    <xf numFmtId="0" fontId="22" fillId="3" borderId="9" xfId="0" applyFont="1" applyFill="1" applyBorder="1" applyAlignment="1">
      <alignment horizontal="center" vertical="top" wrapText="1"/>
    </xf>
    <xf numFmtId="0" fontId="1" fillId="0" borderId="0" xfId="9"/>
    <xf numFmtId="3" fontId="1" fillId="3" borderId="0" xfId="9" applyNumberFormat="1" applyFill="1"/>
    <xf numFmtId="0" fontId="1" fillId="3" borderId="0" xfId="9" applyFill="1"/>
    <xf numFmtId="3" fontId="1" fillId="0" borderId="0" xfId="9" applyNumberFormat="1"/>
    <xf numFmtId="43" fontId="1" fillId="0" borderId="0" xfId="2" applyFont="1" applyBorder="1"/>
    <xf numFmtId="4" fontId="26" fillId="11" borderId="6" xfId="9" applyNumberFormat="1" applyFont="1" applyFill="1" applyBorder="1" applyAlignment="1">
      <alignment horizontal="center" vertical="center" wrapText="1"/>
    </xf>
    <xf numFmtId="9" fontId="4" fillId="5" borderId="6" xfId="16" applyFont="1" applyFill="1" applyBorder="1" applyAlignment="1">
      <alignment horizontal="center" vertical="center" wrapText="1"/>
    </xf>
    <xf numFmtId="3" fontId="4" fillId="5" borderId="6" xfId="9" applyNumberFormat="1" applyFont="1" applyFill="1" applyBorder="1" applyAlignment="1">
      <alignment horizontal="center" vertical="center" wrapText="1"/>
    </xf>
    <xf numFmtId="3" fontId="4" fillId="3" borderId="6" xfId="9" applyNumberFormat="1" applyFont="1" applyFill="1" applyBorder="1" applyAlignment="1">
      <alignment horizontal="center" vertical="center" wrapText="1"/>
    </xf>
    <xf numFmtId="3" fontId="27" fillId="8" borderId="6" xfId="9" applyNumberFormat="1" applyFont="1" applyFill="1" applyBorder="1" applyAlignment="1">
      <alignment horizontal="center" vertical="center" wrapText="1"/>
    </xf>
    <xf numFmtId="0" fontId="1" fillId="0" borderId="6" xfId="9" applyBorder="1"/>
    <xf numFmtId="0" fontId="1" fillId="3" borderId="6" xfId="9" applyFill="1" applyBorder="1"/>
    <xf numFmtId="0" fontId="29" fillId="5" borderId="11" xfId="9" applyFont="1" applyFill="1" applyBorder="1" applyAlignment="1">
      <alignment horizontal="center" vertical="center" wrapText="1"/>
    </xf>
    <xf numFmtId="0" fontId="18" fillId="5" borderId="11" xfId="9" applyFont="1" applyFill="1" applyBorder="1" applyAlignment="1">
      <alignment horizontal="center" vertical="center" wrapText="1"/>
    </xf>
    <xf numFmtId="0" fontId="30" fillId="3" borderId="6" xfId="9" applyFont="1" applyFill="1" applyBorder="1" applyAlignment="1">
      <alignment horizontal="center" vertical="center" wrapText="1"/>
    </xf>
    <xf numFmtId="0" fontId="7" fillId="3" borderId="6" xfId="8" applyFont="1" applyFill="1" applyBorder="1" applyAlignment="1">
      <alignment vertical="center"/>
    </xf>
    <xf numFmtId="0" fontId="5" fillId="8" borderId="6" xfId="8" applyFont="1" applyFill="1" applyBorder="1" applyAlignment="1">
      <alignment vertical="center"/>
    </xf>
    <xf numFmtId="0" fontId="3" fillId="5" borderId="11" xfId="9" applyFont="1" applyFill="1" applyBorder="1" applyAlignment="1">
      <alignment horizontal="center" vertical="center" wrapText="1"/>
    </xf>
    <xf numFmtId="0" fontId="31" fillId="5" borderId="11" xfId="9" applyFont="1" applyFill="1" applyBorder="1" applyAlignment="1">
      <alignment horizontal="center" vertical="center" wrapText="1"/>
    </xf>
    <xf numFmtId="0" fontId="3" fillId="5" borderId="10" xfId="9" applyFont="1" applyFill="1" applyBorder="1" applyAlignment="1">
      <alignment horizontal="center" vertical="center" wrapText="1"/>
    </xf>
    <xf numFmtId="0" fontId="3" fillId="5" borderId="6" xfId="9" applyFont="1" applyFill="1" applyBorder="1" applyAlignment="1">
      <alignment horizontal="center" vertical="center" wrapText="1"/>
    </xf>
    <xf numFmtId="0" fontId="3" fillId="5" borderId="2" xfId="9" applyFont="1" applyFill="1" applyBorder="1" applyAlignment="1">
      <alignment horizontal="center" vertical="center" wrapText="1"/>
    </xf>
    <xf numFmtId="0" fontId="3" fillId="5" borderId="2" xfId="9" applyFont="1" applyFill="1" applyBorder="1" applyAlignment="1">
      <alignment vertical="center" wrapText="1"/>
    </xf>
    <xf numFmtId="0" fontId="3" fillId="7" borderId="6" xfId="9" applyFont="1" applyFill="1" applyBorder="1" applyAlignment="1">
      <alignment vertical="center" wrapText="1"/>
    </xf>
    <xf numFmtId="0" fontId="4" fillId="7" borderId="6" xfId="9" applyFont="1" applyFill="1" applyBorder="1" applyAlignment="1">
      <alignment horizontal="left" vertical="center" wrapText="1"/>
    </xf>
    <xf numFmtId="0" fontId="1" fillId="4" borderId="0" xfId="9" applyFill="1"/>
    <xf numFmtId="0" fontId="28" fillId="7" borderId="7" xfId="9" applyFont="1" applyFill="1" applyBorder="1" applyAlignment="1">
      <alignment horizontal="left" vertical="center" wrapText="1"/>
    </xf>
    <xf numFmtId="0" fontId="28" fillId="7" borderId="8" xfId="9" applyFont="1" applyFill="1" applyBorder="1" applyAlignment="1">
      <alignment horizontal="left" vertical="center" wrapText="1"/>
    </xf>
    <xf numFmtId="0" fontId="28" fillId="7" borderId="9" xfId="9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horizontal="center" vertical="top" wrapText="1"/>
    </xf>
    <xf numFmtId="0" fontId="22" fillId="3" borderId="8" xfId="0" applyFont="1" applyFill="1" applyBorder="1" applyAlignment="1">
      <alignment horizontal="center" vertical="top" wrapText="1"/>
    </xf>
    <xf numFmtId="0" fontId="22" fillId="3" borderId="9" xfId="0" applyFont="1" applyFill="1" applyBorder="1" applyAlignment="1">
      <alignment horizontal="center" vertical="top" wrapText="1"/>
    </xf>
    <xf numFmtId="0" fontId="4" fillId="10" borderId="6" xfId="9" applyFont="1" applyFill="1" applyBorder="1" applyAlignment="1">
      <alignment horizontal="left" vertical="center" wrapText="1"/>
    </xf>
    <xf numFmtId="0" fontId="4" fillId="10" borderId="7" xfId="0" applyFont="1" applyFill="1" applyBorder="1" applyAlignment="1">
      <alignment horizontal="left" vertical="top" wrapText="1"/>
    </xf>
    <xf numFmtId="0" fontId="4" fillId="10" borderId="8" xfId="0" applyFont="1" applyFill="1" applyBorder="1" applyAlignment="1">
      <alignment horizontal="left" vertical="top" wrapText="1"/>
    </xf>
    <xf numFmtId="0" fontId="4" fillId="10" borderId="9" xfId="0" applyFont="1" applyFill="1" applyBorder="1" applyAlignment="1">
      <alignment horizontal="left" vertical="top" wrapText="1"/>
    </xf>
    <xf numFmtId="0" fontId="24" fillId="7" borderId="7" xfId="9" applyFont="1" applyFill="1" applyBorder="1" applyAlignment="1">
      <alignment horizontal="right" vertical="center" wrapText="1"/>
    </xf>
    <xf numFmtId="0" fontId="24" fillId="7" borderId="8" xfId="9" applyFont="1" applyFill="1" applyBorder="1" applyAlignment="1">
      <alignment horizontal="right" vertical="center" wrapText="1"/>
    </xf>
    <xf numFmtId="0" fontId="24" fillId="7" borderId="9" xfId="9" applyFont="1" applyFill="1" applyBorder="1" applyAlignment="1">
      <alignment horizontal="right" vertical="center" wrapText="1"/>
    </xf>
    <xf numFmtId="0" fontId="3" fillId="5" borderId="4" xfId="9" applyFont="1" applyFill="1" applyBorder="1" applyAlignment="1">
      <alignment horizontal="center" vertical="center" wrapText="1"/>
    </xf>
    <xf numFmtId="0" fontId="3" fillId="5" borderId="3" xfId="9" applyFont="1" applyFill="1" applyBorder="1" applyAlignment="1">
      <alignment horizontal="center" vertical="center" wrapText="1"/>
    </xf>
    <xf numFmtId="0" fontId="3" fillId="5" borderId="5" xfId="9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justify" vertical="top" wrapText="1"/>
    </xf>
    <xf numFmtId="0" fontId="22" fillId="3" borderId="8" xfId="0" applyFont="1" applyFill="1" applyBorder="1" applyAlignment="1">
      <alignment horizontal="justify" vertical="top" wrapText="1"/>
    </xf>
    <xf numFmtId="0" fontId="22" fillId="3" borderId="9" xfId="0" applyFont="1" applyFill="1" applyBorder="1" applyAlignment="1">
      <alignment horizontal="justify" vertical="top" wrapText="1"/>
    </xf>
    <xf numFmtId="0" fontId="4" fillId="10" borderId="6" xfId="9" applyFont="1" applyFill="1" applyBorder="1" applyAlignment="1">
      <alignment horizontal="left" vertical="top" wrapText="1"/>
    </xf>
    <xf numFmtId="0" fontId="31" fillId="0" borderId="6" xfId="9" applyFont="1" applyBorder="1" applyAlignment="1">
      <alignment horizontal="left" vertical="top" wrapText="1"/>
    </xf>
    <xf numFmtId="0" fontId="31" fillId="3" borderId="7" xfId="0" applyFont="1" applyFill="1" applyBorder="1" applyAlignment="1">
      <alignment horizontal="justify" vertical="justify" wrapText="1"/>
    </xf>
    <xf numFmtId="0" fontId="31" fillId="3" borderId="8" xfId="0" applyFont="1" applyFill="1" applyBorder="1" applyAlignment="1">
      <alignment horizontal="justify" vertical="justify" wrapText="1"/>
    </xf>
    <xf numFmtId="0" fontId="31" fillId="3" borderId="9" xfId="0" applyFont="1" applyFill="1" applyBorder="1" applyAlignment="1">
      <alignment horizontal="justify" vertical="justify" wrapText="1"/>
    </xf>
    <xf numFmtId="0" fontId="31" fillId="0" borderId="7" xfId="9" applyFont="1" applyBorder="1" applyAlignment="1">
      <alignment horizontal="left" vertical="center" wrapText="1"/>
    </xf>
    <xf numFmtId="0" fontId="31" fillId="0" borderId="8" xfId="9" applyFont="1" applyBorder="1" applyAlignment="1">
      <alignment horizontal="left" vertical="center" wrapText="1"/>
    </xf>
    <xf numFmtId="0" fontId="31" fillId="0" borderId="9" xfId="9" applyFont="1" applyBorder="1" applyAlignment="1">
      <alignment horizontal="left" vertical="center" wrapText="1"/>
    </xf>
    <xf numFmtId="0" fontId="32" fillId="3" borderId="7" xfId="0" applyFont="1" applyFill="1" applyBorder="1" applyAlignment="1">
      <alignment horizontal="justify" vertical="justify" wrapText="1"/>
    </xf>
    <xf numFmtId="0" fontId="32" fillId="3" borderId="8" xfId="0" applyFont="1" applyFill="1" applyBorder="1" applyAlignment="1">
      <alignment horizontal="justify" vertical="justify" wrapText="1"/>
    </xf>
    <xf numFmtId="0" fontId="32" fillId="3" borderId="9" xfId="0" applyFont="1" applyFill="1" applyBorder="1" applyAlignment="1">
      <alignment horizontal="justify" vertical="justify" wrapText="1"/>
    </xf>
    <xf numFmtId="0" fontId="23" fillId="11" borderId="7" xfId="9" applyFont="1" applyFill="1" applyBorder="1" applyAlignment="1">
      <alignment horizontal="left" vertical="center" wrapText="1"/>
    </xf>
    <xf numFmtId="0" fontId="23" fillId="11" borderId="8" xfId="9" applyFont="1" applyFill="1" applyBorder="1" applyAlignment="1">
      <alignment horizontal="left" vertical="center" wrapText="1"/>
    </xf>
    <xf numFmtId="0" fontId="23" fillId="11" borderId="9" xfId="9" applyFont="1" applyFill="1" applyBorder="1" applyAlignment="1">
      <alignment horizontal="left" vertical="center" wrapText="1"/>
    </xf>
    <xf numFmtId="0" fontId="3" fillId="3" borderId="6" xfId="9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3" fillId="3" borderId="6" xfId="9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justify" vertical="top" wrapText="1"/>
    </xf>
    <xf numFmtId="0" fontId="4" fillId="3" borderId="8" xfId="0" applyFont="1" applyFill="1" applyBorder="1" applyAlignment="1">
      <alignment horizontal="justify" vertical="top" wrapText="1"/>
    </xf>
    <xf numFmtId="0" fontId="4" fillId="3" borderId="9" xfId="0" applyFont="1" applyFill="1" applyBorder="1" applyAlignment="1">
      <alignment horizontal="justify" vertical="top" wrapText="1"/>
    </xf>
    <xf numFmtId="0" fontId="3" fillId="3" borderId="7" xfId="9" applyFont="1" applyFill="1" applyBorder="1" applyAlignment="1">
      <alignment horizontal="left" vertical="top" wrapText="1"/>
    </xf>
    <xf numFmtId="0" fontId="3" fillId="3" borderId="8" xfId="9" applyFont="1" applyFill="1" applyBorder="1" applyAlignment="1">
      <alignment horizontal="left" vertical="top" wrapText="1"/>
    </xf>
    <xf numFmtId="0" fontId="3" fillId="3" borderId="9" xfId="9" applyFont="1" applyFill="1" applyBorder="1" applyAlignment="1">
      <alignment horizontal="left" vertical="top" wrapText="1"/>
    </xf>
    <xf numFmtId="0" fontId="24" fillId="7" borderId="7" xfId="9" applyFont="1" applyFill="1" applyBorder="1" applyAlignment="1">
      <alignment horizontal="left" vertical="center" wrapText="1"/>
    </xf>
    <xf numFmtId="0" fontId="24" fillId="7" borderId="8" xfId="9" applyFont="1" applyFill="1" applyBorder="1" applyAlignment="1">
      <alignment horizontal="left" vertical="center" wrapText="1"/>
    </xf>
    <xf numFmtId="0" fontId="23" fillId="7" borderId="4" xfId="0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 vertical="center" wrapText="1"/>
    </xf>
    <xf numFmtId="0" fontId="23" fillId="7" borderId="5" xfId="0" applyFont="1" applyFill="1" applyBorder="1" applyAlignment="1">
      <alignment horizontal="center" vertical="center" wrapText="1"/>
    </xf>
    <xf numFmtId="0" fontId="2" fillId="9" borderId="6" xfId="9" applyFont="1" applyFill="1" applyBorder="1" applyAlignment="1">
      <alignment horizontal="center" vertical="center" wrapText="1"/>
    </xf>
    <xf numFmtId="0" fontId="31" fillId="0" borderId="6" xfId="9" applyFont="1" applyBorder="1" applyAlignment="1">
      <alignment horizontal="left" vertical="center" wrapText="1"/>
    </xf>
    <xf numFmtId="0" fontId="31" fillId="3" borderId="6" xfId="0" applyFont="1" applyFill="1" applyBorder="1" applyAlignment="1">
      <alignment horizontal="left" vertical="center" wrapText="1"/>
    </xf>
    <xf numFmtId="0" fontId="31" fillId="3" borderId="6" xfId="0" applyFont="1" applyFill="1" applyBorder="1" applyAlignment="1">
      <alignment horizontal="justify" vertical="justify" wrapText="1"/>
    </xf>
  </cellXfs>
  <cellStyles count="17">
    <cellStyle name="Estilo 1" xfId="1" xr:uid="{00000000-0005-0000-0000-000000000000}"/>
    <cellStyle name="Millares 2" xfId="2" xr:uid="{00000000-0005-0000-0000-000002000000}"/>
    <cellStyle name="Millares 2 2" xfId="3" xr:uid="{00000000-0005-0000-0000-000003000000}"/>
    <cellStyle name="Normal" xfId="0" builtinId="0"/>
    <cellStyle name="Normal 10" xfId="4" xr:uid="{00000000-0005-0000-0000-000006000000}"/>
    <cellStyle name="Normal 2" xfId="5" xr:uid="{00000000-0005-0000-0000-000007000000}"/>
    <cellStyle name="Normal 2 2 2" xfId="6" xr:uid="{00000000-0005-0000-0000-000008000000}"/>
    <cellStyle name="Normal 3" xfId="7" xr:uid="{00000000-0005-0000-0000-000009000000}"/>
    <cellStyle name="Normal 3 3" xfId="8" xr:uid="{00000000-0005-0000-0000-00000A000000}"/>
    <cellStyle name="Normal 4" xfId="9" xr:uid="{00000000-0005-0000-0000-00000B000000}"/>
    <cellStyle name="Normal 5" xfId="10" xr:uid="{00000000-0005-0000-0000-00000C000000}"/>
    <cellStyle name="Normal 6" xfId="11" xr:uid="{00000000-0005-0000-0000-00000D000000}"/>
    <cellStyle name="Normal 7" xfId="12" xr:uid="{00000000-0005-0000-0000-00000E000000}"/>
    <cellStyle name="Normal 8" xfId="13" xr:uid="{00000000-0005-0000-0000-00000F000000}"/>
    <cellStyle name="Normal 9" xfId="14" xr:uid="{00000000-0005-0000-0000-000010000000}"/>
    <cellStyle name="Porcentaje" xfId="16" builtinId="5"/>
    <cellStyle name="Porcentaje 2" xfId="15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134868</xdr:colOff>
      <xdr:row>0</xdr:row>
      <xdr:rowOff>0</xdr:rowOff>
    </xdr:from>
    <xdr:to>
      <xdr:col>5</xdr:col>
      <xdr:colOff>688382</xdr:colOff>
      <xdr:row>1</xdr:row>
      <xdr:rowOff>185453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8" y="0"/>
          <a:ext cx="2210864" cy="76647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3"/>
  <sheetViews>
    <sheetView showGridLines="0" tabSelected="1" view="pageBreakPreview" topLeftCell="B1" zoomScale="80" zoomScaleNormal="80" zoomScaleSheetLayoutView="80" zoomScalePageLayoutView="70" workbookViewId="0">
      <selection activeCell="M22" sqref="M22"/>
    </sheetView>
  </sheetViews>
  <sheetFormatPr baseColWidth="10" defaultColWidth="11.42578125" defaultRowHeight="12.75" x14ac:dyDescent="0.2"/>
  <cols>
    <col min="1" max="1" width="8.42578125" style="29" hidden="1" customWidth="1"/>
    <col min="2" max="2" width="4.140625" style="29" customWidth="1"/>
    <col min="3" max="3" width="12.28515625" style="29" customWidth="1"/>
    <col min="4" max="4" width="2.85546875" style="29" customWidth="1"/>
    <col min="5" max="5" width="5.5703125" style="29" customWidth="1"/>
    <col min="6" max="6" width="22.7109375" style="29" customWidth="1"/>
    <col min="7" max="7" width="23.140625" style="29" customWidth="1"/>
    <col min="8" max="8" width="12.7109375" style="29" customWidth="1"/>
    <col min="9" max="9" width="9" style="29" customWidth="1"/>
    <col min="10" max="11" width="9.7109375" style="29" hidden="1" customWidth="1"/>
    <col min="12" max="12" width="9.28515625" style="29" customWidth="1"/>
    <col min="13" max="16" width="4.28515625" style="29" customWidth="1"/>
    <col min="17" max="17" width="4.28515625" style="29" hidden="1" customWidth="1"/>
    <col min="18" max="21" width="4.28515625" style="29" customWidth="1"/>
    <col min="22" max="22" width="4.28515625" style="29" hidden="1" customWidth="1"/>
    <col min="23" max="26" width="4.28515625" style="29" customWidth="1"/>
    <col min="27" max="27" width="16.42578125" style="29" hidden="1" customWidth="1"/>
    <col min="28" max="28" width="12.5703125" style="29" customWidth="1"/>
    <col min="29" max="29" width="12.42578125" style="29" customWidth="1"/>
    <col min="30" max="30" width="15" style="29" customWidth="1"/>
    <col min="31" max="31" width="15.42578125" style="29" customWidth="1"/>
    <col min="32" max="32" width="27.140625" style="29" hidden="1" customWidth="1"/>
    <col min="33" max="34" width="13.5703125" style="29" bestFit="1" customWidth="1"/>
    <col min="35" max="16384" width="11.42578125" style="29"/>
  </cols>
  <sheetData>
    <row r="1" spans="1:32" ht="45.75" customHeight="1" x14ac:dyDescent="0.2">
      <c r="B1" s="101" t="s">
        <v>78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3"/>
    </row>
    <row r="2" spans="1:32" s="54" customFormat="1" ht="24" customHeight="1" x14ac:dyDescent="0.2">
      <c r="A2" s="31"/>
      <c r="B2" s="104" t="s">
        <v>62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29"/>
    </row>
    <row r="3" spans="1:32" s="31" customFormat="1" ht="29.25" customHeight="1" x14ac:dyDescent="0.2">
      <c r="B3" s="105" t="s">
        <v>1</v>
      </c>
      <c r="C3" s="105"/>
      <c r="D3" s="105"/>
      <c r="E3" s="106" t="s">
        <v>2</v>
      </c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</row>
    <row r="4" spans="1:32" s="31" customFormat="1" ht="14.25" x14ac:dyDescent="0.2">
      <c r="B4" s="75" t="s">
        <v>3</v>
      </c>
      <c r="C4" s="75"/>
      <c r="D4" s="75"/>
      <c r="E4" s="107" t="s">
        <v>4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</row>
    <row r="5" spans="1:32" s="31" customFormat="1" ht="30.75" customHeight="1" x14ac:dyDescent="0.2">
      <c r="B5" s="75" t="s">
        <v>5</v>
      </c>
      <c r="C5" s="75"/>
      <c r="D5" s="75"/>
      <c r="E5" s="76" t="s">
        <v>6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8"/>
    </row>
    <row r="6" spans="1:32" s="31" customFormat="1" ht="252.75" customHeight="1" x14ac:dyDescent="0.2">
      <c r="B6" s="79" t="s">
        <v>7</v>
      </c>
      <c r="C6" s="80"/>
      <c r="D6" s="81"/>
      <c r="E6" s="82" t="s">
        <v>77</v>
      </c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4"/>
    </row>
    <row r="7" spans="1:32" ht="27.95" customHeight="1" x14ac:dyDescent="0.2">
      <c r="B7" s="85" t="s">
        <v>67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7"/>
    </row>
    <row r="8" spans="1:32" s="31" customFormat="1" ht="22.5" customHeight="1" x14ac:dyDescent="0.2">
      <c r="B8" s="88" t="s">
        <v>8</v>
      </c>
      <c r="C8" s="88"/>
      <c r="D8" s="88"/>
      <c r="E8" s="88"/>
      <c r="F8" s="89" t="s">
        <v>9</v>
      </c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1"/>
    </row>
    <row r="9" spans="1:32" s="31" customFormat="1" ht="36" customHeight="1" x14ac:dyDescent="0.2">
      <c r="B9" s="92" t="s">
        <v>10</v>
      </c>
      <c r="C9" s="92"/>
      <c r="D9" s="92"/>
      <c r="E9" s="92"/>
      <c r="F9" s="93" t="s">
        <v>76</v>
      </c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5"/>
    </row>
    <row r="10" spans="1:32" s="31" customFormat="1" ht="22.5" customHeight="1" x14ac:dyDescent="0.2">
      <c r="B10" s="96" t="s">
        <v>11</v>
      </c>
      <c r="C10" s="97"/>
      <c r="D10" s="97"/>
      <c r="E10" s="98"/>
      <c r="F10" s="89" t="s">
        <v>58</v>
      </c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1"/>
    </row>
    <row r="11" spans="1:32" s="31" customFormat="1" ht="25.5" customHeight="1" x14ac:dyDescent="0.2">
      <c r="B11" s="99" t="s">
        <v>12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53"/>
    </row>
    <row r="12" spans="1:32" s="31" customFormat="1" ht="21.75" customHeight="1" x14ac:dyDescent="0.2">
      <c r="B12" s="74" t="s">
        <v>13</v>
      </c>
      <c r="C12" s="74"/>
      <c r="D12" s="74"/>
      <c r="E12" s="74"/>
      <c r="F12" s="62" t="s">
        <v>14</v>
      </c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4"/>
    </row>
    <row r="13" spans="1:32" s="31" customFormat="1" ht="20.25" customHeight="1" x14ac:dyDescent="0.2">
      <c r="B13" s="61" t="s">
        <v>15</v>
      </c>
      <c r="C13" s="61"/>
      <c r="D13" s="61"/>
      <c r="E13" s="61"/>
      <c r="F13" s="62" t="s">
        <v>16</v>
      </c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4"/>
    </row>
    <row r="14" spans="1:32" ht="21" customHeight="1" x14ac:dyDescent="0.2">
      <c r="B14" s="52"/>
      <c r="C14" s="65" t="s">
        <v>75</v>
      </c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7"/>
    </row>
    <row r="15" spans="1:32" ht="59.25" customHeight="1" x14ac:dyDescent="0.2">
      <c r="B15" s="51" t="s">
        <v>0</v>
      </c>
      <c r="C15" s="68" t="s">
        <v>17</v>
      </c>
      <c r="D15" s="69"/>
      <c r="E15" s="70"/>
      <c r="F15" s="50" t="s">
        <v>18</v>
      </c>
      <c r="G15" s="49" t="s">
        <v>19</v>
      </c>
      <c r="H15" s="48" t="s">
        <v>20</v>
      </c>
      <c r="I15" s="46" t="s">
        <v>21</v>
      </c>
      <c r="J15" s="47" t="s">
        <v>74</v>
      </c>
      <c r="K15" s="47" t="s">
        <v>73</v>
      </c>
      <c r="L15" s="46" t="s">
        <v>22</v>
      </c>
      <c r="M15" s="45" t="s">
        <v>23</v>
      </c>
      <c r="N15" s="1" t="s">
        <v>24</v>
      </c>
      <c r="O15" s="1" t="s">
        <v>25</v>
      </c>
      <c r="P15" s="1" t="s">
        <v>26</v>
      </c>
      <c r="Q15" s="2" t="s">
        <v>72</v>
      </c>
      <c r="R15" s="44" t="s">
        <v>27</v>
      </c>
      <c r="S15" s="44" t="s">
        <v>28</v>
      </c>
      <c r="T15" s="44" t="s">
        <v>29</v>
      </c>
      <c r="U15" s="44" t="s">
        <v>30</v>
      </c>
      <c r="V15" s="2" t="s">
        <v>31</v>
      </c>
      <c r="W15" s="44" t="s">
        <v>32</v>
      </c>
      <c r="X15" s="44" t="s">
        <v>33</v>
      </c>
      <c r="Y15" s="44" t="s">
        <v>34</v>
      </c>
      <c r="Z15" s="43" t="s">
        <v>35</v>
      </c>
      <c r="AA15" s="42" t="s">
        <v>36</v>
      </c>
      <c r="AB15" s="42" t="s">
        <v>37</v>
      </c>
      <c r="AC15" s="42" t="s">
        <v>38</v>
      </c>
      <c r="AD15" s="42" t="s">
        <v>71</v>
      </c>
      <c r="AE15" s="41" t="s">
        <v>57</v>
      </c>
    </row>
    <row r="16" spans="1:32" ht="98.25" customHeight="1" x14ac:dyDescent="0.2">
      <c r="B16" s="3">
        <v>2</v>
      </c>
      <c r="C16" s="71" t="s">
        <v>63</v>
      </c>
      <c r="D16" s="72"/>
      <c r="E16" s="73"/>
      <c r="F16" s="39"/>
      <c r="G16" s="40"/>
      <c r="H16" s="4" t="s">
        <v>39</v>
      </c>
      <c r="I16" s="5">
        <v>435</v>
      </c>
      <c r="J16" s="5" t="s">
        <v>70</v>
      </c>
      <c r="K16" s="5"/>
      <c r="L16" s="5">
        <f>SUM(L17:L19)</f>
        <v>489</v>
      </c>
      <c r="M16" s="25">
        <f>SUM(M17:M19)</f>
        <v>34</v>
      </c>
      <c r="N16" s="5">
        <f t="shared" ref="N16:P16" si="0">SUM(N17:N19)</f>
        <v>0</v>
      </c>
      <c r="O16" s="5">
        <f t="shared" si="0"/>
        <v>0</v>
      </c>
      <c r="P16" s="5">
        <f t="shared" si="0"/>
        <v>0</v>
      </c>
      <c r="Q16" s="5">
        <f>SUM(Q17:Q19)</f>
        <v>34</v>
      </c>
      <c r="R16" s="5">
        <f>SUM(R17:R19)</f>
        <v>0</v>
      </c>
      <c r="S16" s="5">
        <f t="shared" ref="S16:U16" si="1">SUM(S17:S19)</f>
        <v>0</v>
      </c>
      <c r="T16" s="5">
        <f t="shared" si="1"/>
        <v>0</v>
      </c>
      <c r="U16" s="5">
        <f t="shared" si="1"/>
        <v>0</v>
      </c>
      <c r="V16" s="5">
        <f>SUM(V17:V19)</f>
        <v>0</v>
      </c>
      <c r="W16" s="5">
        <f>SUM(W17:W19)</f>
        <v>0</v>
      </c>
      <c r="X16" s="5">
        <f t="shared" ref="X16:Z16" si="2">SUM(X17:X19)</f>
        <v>0</v>
      </c>
      <c r="Y16" s="5">
        <f t="shared" si="2"/>
        <v>0</v>
      </c>
      <c r="Z16" s="5">
        <f t="shared" si="2"/>
        <v>0</v>
      </c>
      <c r="AA16" s="5">
        <f>SUM(AA17:AA19)</f>
        <v>0</v>
      </c>
      <c r="AB16" s="6">
        <f>+Q16+V16+AA16</f>
        <v>34</v>
      </c>
      <c r="AC16" s="7">
        <f>+AB16/L16</f>
        <v>6.9529652351738247E-2</v>
      </c>
      <c r="AD16" s="8">
        <v>15080438</v>
      </c>
      <c r="AE16" s="9" t="s">
        <v>40</v>
      </c>
      <c r="AF16" s="23">
        <f>31+31+31+31</f>
        <v>124</v>
      </c>
    </row>
    <row r="17" spans="2:32" ht="69.75" customHeight="1" x14ac:dyDescent="0.2">
      <c r="B17" s="10"/>
      <c r="C17" s="58"/>
      <c r="D17" s="59"/>
      <c r="E17" s="60"/>
      <c r="F17" s="11" t="s">
        <v>64</v>
      </c>
      <c r="G17" s="40"/>
      <c r="H17" s="4" t="s">
        <v>39</v>
      </c>
      <c r="I17" s="5">
        <v>25</v>
      </c>
      <c r="J17" s="5"/>
      <c r="K17" s="5"/>
      <c r="L17" s="5">
        <v>26</v>
      </c>
      <c r="M17" s="25">
        <v>7</v>
      </c>
      <c r="N17" s="5"/>
      <c r="O17" s="5"/>
      <c r="P17" s="5"/>
      <c r="Q17" s="5">
        <f>SUM(M17:P17)</f>
        <v>7</v>
      </c>
      <c r="R17" s="5"/>
      <c r="S17" s="5"/>
      <c r="T17" s="5"/>
      <c r="U17" s="5"/>
      <c r="V17" s="5">
        <f>SUM(R17:U17)</f>
        <v>0</v>
      </c>
      <c r="W17" s="5"/>
      <c r="X17" s="5"/>
      <c r="Y17" s="5"/>
      <c r="Z17" s="5"/>
      <c r="AA17" s="5">
        <f>SUM(W17:Z17)</f>
        <v>0</v>
      </c>
      <c r="AB17" s="6">
        <f t="shared" ref="AB17:AB31" si="3">+Q17+V17+AA17</f>
        <v>7</v>
      </c>
      <c r="AC17" s="7">
        <f t="shared" ref="AC17:AC31" si="4">+AB17/L17</f>
        <v>0.26923076923076922</v>
      </c>
      <c r="AD17" s="8"/>
      <c r="AE17" s="12" t="s">
        <v>41</v>
      </c>
      <c r="AF17" s="23">
        <v>0</v>
      </c>
    </row>
    <row r="18" spans="2:32" ht="57.75" customHeight="1" x14ac:dyDescent="0.2">
      <c r="B18" s="39"/>
      <c r="C18" s="58"/>
      <c r="D18" s="59"/>
      <c r="E18" s="60"/>
      <c r="F18" s="11" t="s">
        <v>65</v>
      </c>
      <c r="G18" s="40"/>
      <c r="H18" s="4" t="s">
        <v>39</v>
      </c>
      <c r="I18" s="5">
        <v>350</v>
      </c>
      <c r="J18" s="5" t="s">
        <v>70</v>
      </c>
      <c r="K18" s="5"/>
      <c r="L18" s="5">
        <v>403</v>
      </c>
      <c r="M18" s="25">
        <f>19+4+1+3</f>
        <v>27</v>
      </c>
      <c r="N18" s="5"/>
      <c r="O18" s="5"/>
      <c r="P18" s="5"/>
      <c r="Q18" s="5">
        <f t="shared" ref="Q18:Q19" si="5">SUM(M18:P18)</f>
        <v>27</v>
      </c>
      <c r="R18" s="5"/>
      <c r="S18" s="5"/>
      <c r="T18" s="5"/>
      <c r="U18" s="5"/>
      <c r="V18" s="5">
        <f t="shared" ref="V18:V19" si="6">SUM(R18:U18)</f>
        <v>0</v>
      </c>
      <c r="W18" s="5"/>
      <c r="X18" s="5"/>
      <c r="Y18" s="5"/>
      <c r="Z18" s="5"/>
      <c r="AA18" s="5">
        <f t="shared" ref="AA18:AA19" si="7">SUM(W18:Z18)</f>
        <v>0</v>
      </c>
      <c r="AB18" s="6">
        <f t="shared" si="3"/>
        <v>27</v>
      </c>
      <c r="AC18" s="7">
        <f t="shared" si="4"/>
        <v>6.699751861042183E-2</v>
      </c>
      <c r="AD18" s="8"/>
      <c r="AE18" s="12" t="s">
        <v>42</v>
      </c>
      <c r="AF18" s="23">
        <f>21+21+21+21</f>
        <v>84</v>
      </c>
    </row>
    <row r="19" spans="2:32" ht="72" customHeight="1" x14ac:dyDescent="0.2">
      <c r="B19" s="10"/>
      <c r="C19" s="58"/>
      <c r="D19" s="59"/>
      <c r="E19" s="60"/>
      <c r="F19" s="11" t="s">
        <v>66</v>
      </c>
      <c r="G19" s="40"/>
      <c r="H19" s="4" t="s">
        <v>39</v>
      </c>
      <c r="I19" s="5">
        <v>60</v>
      </c>
      <c r="J19" s="5"/>
      <c r="K19" s="5"/>
      <c r="L19" s="5">
        <v>60</v>
      </c>
      <c r="M19" s="25">
        <v>0</v>
      </c>
      <c r="N19" s="5"/>
      <c r="O19" s="5"/>
      <c r="P19" s="5"/>
      <c r="Q19" s="5">
        <f t="shared" si="5"/>
        <v>0</v>
      </c>
      <c r="R19" s="5"/>
      <c r="S19" s="5"/>
      <c r="T19" s="5"/>
      <c r="U19" s="5"/>
      <c r="V19" s="5">
        <f t="shared" si="6"/>
        <v>0</v>
      </c>
      <c r="W19" s="5"/>
      <c r="X19" s="5"/>
      <c r="Y19" s="5"/>
      <c r="Z19" s="5"/>
      <c r="AA19" s="5">
        <f t="shared" si="7"/>
        <v>0</v>
      </c>
      <c r="AB19" s="6">
        <f t="shared" si="3"/>
        <v>0</v>
      </c>
      <c r="AC19" s="7">
        <f t="shared" si="4"/>
        <v>0</v>
      </c>
      <c r="AD19" s="8"/>
      <c r="AE19" s="12" t="s">
        <v>43</v>
      </c>
      <c r="AF19" s="23">
        <f>10+10+10+10</f>
        <v>40</v>
      </c>
    </row>
    <row r="20" spans="2:32" ht="116.25" customHeight="1" x14ac:dyDescent="0.2">
      <c r="B20" s="39"/>
      <c r="C20" s="58"/>
      <c r="D20" s="59"/>
      <c r="E20" s="60"/>
      <c r="F20" s="13"/>
      <c r="G20" s="11" t="s">
        <v>59</v>
      </c>
      <c r="H20" s="13" t="s">
        <v>44</v>
      </c>
      <c r="I20" s="14">
        <v>48</v>
      </c>
      <c r="J20" s="14"/>
      <c r="K20" s="14"/>
      <c r="L20" s="14">
        <v>48</v>
      </c>
      <c r="M20" s="24">
        <v>4</v>
      </c>
      <c r="N20" s="14"/>
      <c r="O20" s="14"/>
      <c r="P20" s="14"/>
      <c r="Q20" s="14">
        <f>SUM(M20:P20)</f>
        <v>4</v>
      </c>
      <c r="R20" s="14"/>
      <c r="S20" s="14"/>
      <c r="T20" s="14"/>
      <c r="U20" s="14"/>
      <c r="V20" s="14">
        <f>SUM(R20:U20)</f>
        <v>0</v>
      </c>
      <c r="W20" s="14"/>
      <c r="X20" s="14"/>
      <c r="Y20" s="14"/>
      <c r="Z20" s="14"/>
      <c r="AA20" s="14">
        <f>SUM(W20:Z20)</f>
        <v>0</v>
      </c>
      <c r="AB20" s="15">
        <f t="shared" si="3"/>
        <v>4</v>
      </c>
      <c r="AC20" s="16">
        <f t="shared" si="4"/>
        <v>8.3333333333333329E-2</v>
      </c>
      <c r="AD20" s="17"/>
      <c r="AE20" s="8" t="s">
        <v>45</v>
      </c>
    </row>
    <row r="21" spans="2:32" ht="28.5" customHeight="1" x14ac:dyDescent="0.2">
      <c r="B21" s="39"/>
      <c r="C21" s="58"/>
      <c r="D21" s="59"/>
      <c r="E21" s="60"/>
      <c r="F21" s="13"/>
      <c r="G21" s="18" t="s">
        <v>46</v>
      </c>
      <c r="H21" s="19" t="s">
        <v>47</v>
      </c>
      <c r="I21" s="14">
        <v>100</v>
      </c>
      <c r="J21" s="14"/>
      <c r="K21" s="14"/>
      <c r="L21" s="14">
        <v>100</v>
      </c>
      <c r="M21" s="24">
        <v>3</v>
      </c>
      <c r="N21" s="14"/>
      <c r="O21" s="14"/>
      <c r="P21" s="14"/>
      <c r="Q21" s="14">
        <f t="shared" ref="Q21:Q31" si="8">SUM(M21:P21)</f>
        <v>3</v>
      </c>
      <c r="R21" s="14"/>
      <c r="S21" s="14"/>
      <c r="T21" s="14"/>
      <c r="U21" s="14"/>
      <c r="V21" s="14">
        <f t="shared" ref="V21:V31" si="9">SUM(R21:U21)</f>
        <v>0</v>
      </c>
      <c r="W21" s="14"/>
      <c r="X21" s="14"/>
      <c r="Y21" s="14"/>
      <c r="Z21" s="14"/>
      <c r="AA21" s="14">
        <f t="shared" ref="AA21:AA31" si="10">SUM(W21:Z21)</f>
        <v>0</v>
      </c>
      <c r="AB21" s="15">
        <f t="shared" si="3"/>
        <v>3</v>
      </c>
      <c r="AC21" s="16">
        <f t="shared" si="4"/>
        <v>0.03</v>
      </c>
      <c r="AD21" s="8"/>
      <c r="AE21" s="8" t="s">
        <v>43</v>
      </c>
    </row>
    <row r="22" spans="2:32" ht="18" customHeight="1" x14ac:dyDescent="0.2">
      <c r="B22" s="39"/>
      <c r="C22" s="58"/>
      <c r="D22" s="59"/>
      <c r="E22" s="60"/>
      <c r="F22" s="13"/>
      <c r="G22" s="18" t="s">
        <v>48</v>
      </c>
      <c r="H22" s="19" t="s">
        <v>39</v>
      </c>
      <c r="I22" s="20">
        <v>370</v>
      </c>
      <c r="J22" s="20"/>
      <c r="K22" s="20"/>
      <c r="L22" s="20">
        <v>370</v>
      </c>
      <c r="M22" s="24">
        <v>49</v>
      </c>
      <c r="N22" s="14"/>
      <c r="O22" s="14"/>
      <c r="P22" s="14"/>
      <c r="Q22" s="14">
        <f t="shared" si="8"/>
        <v>49</v>
      </c>
      <c r="R22" s="14"/>
      <c r="S22" s="14"/>
      <c r="T22" s="14"/>
      <c r="U22" s="14"/>
      <c r="V22" s="14">
        <f t="shared" si="9"/>
        <v>0</v>
      </c>
      <c r="W22" s="14"/>
      <c r="X22" s="14"/>
      <c r="Y22" s="14"/>
      <c r="Z22" s="14"/>
      <c r="AA22" s="14">
        <f t="shared" si="10"/>
        <v>0</v>
      </c>
      <c r="AB22" s="15">
        <f t="shared" si="3"/>
        <v>49</v>
      </c>
      <c r="AC22" s="16">
        <f t="shared" si="4"/>
        <v>0.13243243243243244</v>
      </c>
      <c r="AD22" s="17"/>
      <c r="AE22" s="8" t="s">
        <v>43</v>
      </c>
    </row>
    <row r="23" spans="2:32" ht="102" x14ac:dyDescent="0.2">
      <c r="B23" s="39"/>
      <c r="C23" s="58"/>
      <c r="D23" s="59"/>
      <c r="E23" s="60"/>
      <c r="F23" s="13"/>
      <c r="G23" s="18" t="s">
        <v>49</v>
      </c>
      <c r="H23" s="19" t="s">
        <v>39</v>
      </c>
      <c r="I23" s="14">
        <v>45</v>
      </c>
      <c r="J23" s="14"/>
      <c r="K23" s="14"/>
      <c r="L23" s="14">
        <v>45</v>
      </c>
      <c r="M23" s="24">
        <v>4</v>
      </c>
      <c r="N23" s="14"/>
      <c r="O23" s="14"/>
      <c r="P23" s="14"/>
      <c r="Q23" s="14">
        <f t="shared" si="8"/>
        <v>4</v>
      </c>
      <c r="R23" s="14"/>
      <c r="S23" s="14"/>
      <c r="T23" s="14"/>
      <c r="U23" s="14"/>
      <c r="V23" s="14">
        <f t="shared" si="9"/>
        <v>0</v>
      </c>
      <c r="W23" s="14"/>
      <c r="X23" s="14"/>
      <c r="Y23" s="14"/>
      <c r="Z23" s="14"/>
      <c r="AA23" s="14">
        <f t="shared" si="10"/>
        <v>0</v>
      </c>
      <c r="AB23" s="15">
        <f t="shared" si="3"/>
        <v>4</v>
      </c>
      <c r="AC23" s="16">
        <f t="shared" si="4"/>
        <v>8.8888888888888892E-2</v>
      </c>
      <c r="AD23" s="17"/>
      <c r="AE23" s="8" t="s">
        <v>41</v>
      </c>
    </row>
    <row r="24" spans="2:32" ht="43.5" customHeight="1" x14ac:dyDescent="0.2">
      <c r="B24" s="39"/>
      <c r="C24" s="58"/>
      <c r="D24" s="59"/>
      <c r="E24" s="60"/>
      <c r="F24" s="13"/>
      <c r="G24" s="18" t="s">
        <v>50</v>
      </c>
      <c r="H24" s="19" t="s">
        <v>39</v>
      </c>
      <c r="I24" s="20">
        <v>1000</v>
      </c>
      <c r="J24" s="14"/>
      <c r="K24" s="14"/>
      <c r="L24" s="20">
        <v>1000</v>
      </c>
      <c r="M24" s="24">
        <v>17</v>
      </c>
      <c r="N24" s="14"/>
      <c r="O24" s="14"/>
      <c r="P24" s="14"/>
      <c r="Q24" s="14">
        <f t="shared" si="8"/>
        <v>17</v>
      </c>
      <c r="R24" s="14"/>
      <c r="S24" s="14"/>
      <c r="T24" s="14"/>
      <c r="U24" s="14"/>
      <c r="V24" s="14">
        <f t="shared" si="9"/>
        <v>0</v>
      </c>
      <c r="W24" s="14"/>
      <c r="X24" s="14"/>
      <c r="Y24" s="14"/>
      <c r="Z24" s="14"/>
      <c r="AA24" s="14">
        <f t="shared" si="10"/>
        <v>0</v>
      </c>
      <c r="AB24" s="15">
        <f t="shared" si="3"/>
        <v>17</v>
      </c>
      <c r="AC24" s="16">
        <f t="shared" si="4"/>
        <v>1.7000000000000001E-2</v>
      </c>
      <c r="AD24" s="17"/>
      <c r="AE24" s="8" t="s">
        <v>41</v>
      </c>
    </row>
    <row r="25" spans="2:32" ht="29.25" customHeight="1" x14ac:dyDescent="0.2">
      <c r="B25" s="39"/>
      <c r="C25" s="58"/>
      <c r="D25" s="59"/>
      <c r="E25" s="60"/>
      <c r="F25" s="13"/>
      <c r="G25" s="18" t="s">
        <v>51</v>
      </c>
      <c r="H25" s="19" t="s">
        <v>39</v>
      </c>
      <c r="I25" s="20">
        <v>1050</v>
      </c>
      <c r="J25" s="20"/>
      <c r="K25" s="20"/>
      <c r="L25" s="20">
        <v>1050</v>
      </c>
      <c r="M25" s="24">
        <f>19+4+1+3</f>
        <v>27</v>
      </c>
      <c r="N25" s="14"/>
      <c r="O25" s="14"/>
      <c r="P25" s="14"/>
      <c r="Q25" s="14">
        <f t="shared" si="8"/>
        <v>27</v>
      </c>
      <c r="R25" s="14"/>
      <c r="S25" s="14"/>
      <c r="T25" s="14"/>
      <c r="U25" s="14"/>
      <c r="V25" s="14">
        <f t="shared" si="9"/>
        <v>0</v>
      </c>
      <c r="W25" s="14"/>
      <c r="X25" s="14"/>
      <c r="Y25" s="14"/>
      <c r="Z25" s="14"/>
      <c r="AA25" s="14">
        <f t="shared" si="10"/>
        <v>0</v>
      </c>
      <c r="AB25" s="15">
        <f t="shared" si="3"/>
        <v>27</v>
      </c>
      <c r="AC25" s="16">
        <f t="shared" si="4"/>
        <v>2.5714285714285714E-2</v>
      </c>
      <c r="AD25" s="17"/>
      <c r="AE25" s="8" t="s">
        <v>42</v>
      </c>
    </row>
    <row r="26" spans="2:32" ht="42" customHeight="1" x14ac:dyDescent="0.2">
      <c r="B26" s="39"/>
      <c r="C26" s="58"/>
      <c r="D26" s="59"/>
      <c r="E26" s="60"/>
      <c r="F26" s="13"/>
      <c r="G26" s="21" t="s">
        <v>60</v>
      </c>
      <c r="H26" s="19" t="s">
        <v>39</v>
      </c>
      <c r="I26" s="20">
        <v>3000</v>
      </c>
      <c r="J26" s="20"/>
      <c r="K26" s="20"/>
      <c r="L26" s="20">
        <v>3000</v>
      </c>
      <c r="M26" s="24">
        <v>167</v>
      </c>
      <c r="N26" s="14"/>
      <c r="O26" s="14"/>
      <c r="P26" s="14"/>
      <c r="Q26" s="14">
        <f t="shared" si="8"/>
        <v>167</v>
      </c>
      <c r="R26" s="14"/>
      <c r="S26" s="14"/>
      <c r="T26" s="14"/>
      <c r="U26" s="14"/>
      <c r="V26" s="14">
        <f t="shared" si="9"/>
        <v>0</v>
      </c>
      <c r="W26" s="14"/>
      <c r="X26" s="14"/>
      <c r="Y26" s="14"/>
      <c r="Z26" s="14"/>
      <c r="AA26" s="14">
        <f t="shared" si="10"/>
        <v>0</v>
      </c>
      <c r="AB26" s="15">
        <f t="shared" si="3"/>
        <v>167</v>
      </c>
      <c r="AC26" s="16">
        <f t="shared" si="4"/>
        <v>5.566666666666667E-2</v>
      </c>
      <c r="AD26" s="17"/>
      <c r="AE26" s="8" t="s">
        <v>42</v>
      </c>
    </row>
    <row r="27" spans="2:32" ht="45.75" customHeight="1" x14ac:dyDescent="0.2">
      <c r="B27" s="39"/>
      <c r="C27" s="58"/>
      <c r="D27" s="59"/>
      <c r="E27" s="60"/>
      <c r="F27" s="13"/>
      <c r="G27" s="18" t="s">
        <v>52</v>
      </c>
      <c r="H27" s="19" t="s">
        <v>47</v>
      </c>
      <c r="I27" s="14">
        <v>12</v>
      </c>
      <c r="J27" s="14"/>
      <c r="K27" s="14"/>
      <c r="L27" s="14">
        <v>12</v>
      </c>
      <c r="M27" s="24">
        <v>0</v>
      </c>
      <c r="N27" s="14"/>
      <c r="O27" s="14"/>
      <c r="P27" s="14"/>
      <c r="Q27" s="14">
        <f t="shared" si="8"/>
        <v>0</v>
      </c>
      <c r="R27" s="14"/>
      <c r="S27" s="14"/>
      <c r="T27" s="14"/>
      <c r="U27" s="14"/>
      <c r="V27" s="14">
        <f t="shared" si="9"/>
        <v>0</v>
      </c>
      <c r="W27" s="14"/>
      <c r="X27" s="14"/>
      <c r="Y27" s="14"/>
      <c r="Z27" s="14"/>
      <c r="AA27" s="14">
        <f t="shared" si="10"/>
        <v>0</v>
      </c>
      <c r="AB27" s="15">
        <f t="shared" si="3"/>
        <v>0</v>
      </c>
      <c r="AC27" s="16">
        <f t="shared" si="4"/>
        <v>0</v>
      </c>
      <c r="AD27" s="17"/>
      <c r="AE27" s="8" t="s">
        <v>42</v>
      </c>
    </row>
    <row r="28" spans="2:32" ht="54" customHeight="1" x14ac:dyDescent="0.2">
      <c r="B28" s="39"/>
      <c r="C28" s="58"/>
      <c r="D28" s="59"/>
      <c r="E28" s="60"/>
      <c r="F28" s="13"/>
      <c r="G28" s="18" t="s">
        <v>53</v>
      </c>
      <c r="H28" s="13" t="s">
        <v>44</v>
      </c>
      <c r="I28" s="22">
        <v>8</v>
      </c>
      <c r="J28" s="22"/>
      <c r="K28" s="22"/>
      <c r="L28" s="14">
        <v>8</v>
      </c>
      <c r="M28" s="24">
        <v>0</v>
      </c>
      <c r="N28" s="14"/>
      <c r="O28" s="14"/>
      <c r="P28" s="14"/>
      <c r="Q28" s="14">
        <f t="shared" si="8"/>
        <v>0</v>
      </c>
      <c r="R28" s="14"/>
      <c r="S28" s="14"/>
      <c r="T28" s="14"/>
      <c r="U28" s="14"/>
      <c r="V28" s="14">
        <f t="shared" si="9"/>
        <v>0</v>
      </c>
      <c r="W28" s="14"/>
      <c r="X28" s="14"/>
      <c r="Y28" s="14"/>
      <c r="Z28" s="14"/>
      <c r="AA28" s="14">
        <f t="shared" si="10"/>
        <v>0</v>
      </c>
      <c r="AB28" s="15">
        <f t="shared" si="3"/>
        <v>0</v>
      </c>
      <c r="AC28" s="16">
        <f t="shared" si="4"/>
        <v>0</v>
      </c>
      <c r="AD28" s="17"/>
      <c r="AE28" s="8" t="s">
        <v>54</v>
      </c>
    </row>
    <row r="29" spans="2:32" ht="56.25" customHeight="1" x14ac:dyDescent="0.2">
      <c r="B29" s="39"/>
      <c r="C29" s="58"/>
      <c r="D29" s="59"/>
      <c r="E29" s="60"/>
      <c r="F29" s="13"/>
      <c r="G29" s="18" t="s">
        <v>55</v>
      </c>
      <c r="H29" s="14" t="s">
        <v>39</v>
      </c>
      <c r="I29" s="22">
        <v>60</v>
      </c>
      <c r="J29" s="22"/>
      <c r="K29" s="22"/>
      <c r="L29" s="14">
        <v>60</v>
      </c>
      <c r="M29" s="24">
        <v>2</v>
      </c>
      <c r="N29" s="14"/>
      <c r="O29" s="14"/>
      <c r="P29" s="14"/>
      <c r="Q29" s="14">
        <f t="shared" si="8"/>
        <v>2</v>
      </c>
      <c r="R29" s="14"/>
      <c r="S29" s="14"/>
      <c r="T29" s="14"/>
      <c r="U29" s="14"/>
      <c r="V29" s="14">
        <f t="shared" si="9"/>
        <v>0</v>
      </c>
      <c r="W29" s="14"/>
      <c r="X29" s="14"/>
      <c r="Y29" s="14"/>
      <c r="Z29" s="14"/>
      <c r="AA29" s="14">
        <f t="shared" si="10"/>
        <v>0</v>
      </c>
      <c r="AB29" s="15">
        <f t="shared" si="3"/>
        <v>2</v>
      </c>
      <c r="AC29" s="16">
        <f t="shared" si="4"/>
        <v>3.3333333333333333E-2</v>
      </c>
      <c r="AD29" s="8"/>
      <c r="AE29" s="8" t="s">
        <v>54</v>
      </c>
    </row>
    <row r="30" spans="2:32" ht="57" customHeight="1" x14ac:dyDescent="0.2">
      <c r="B30" s="39"/>
      <c r="C30" s="26"/>
      <c r="D30" s="27"/>
      <c r="E30" s="28"/>
      <c r="F30" s="13"/>
      <c r="G30" s="18" t="s">
        <v>56</v>
      </c>
      <c r="H30" s="13" t="s">
        <v>44</v>
      </c>
      <c r="I30" s="22">
        <v>10</v>
      </c>
      <c r="J30" s="22"/>
      <c r="K30" s="22"/>
      <c r="L30" s="14">
        <v>10</v>
      </c>
      <c r="M30" s="24">
        <v>0</v>
      </c>
      <c r="N30" s="14"/>
      <c r="O30" s="14"/>
      <c r="P30" s="14"/>
      <c r="Q30" s="14">
        <f t="shared" si="8"/>
        <v>0</v>
      </c>
      <c r="R30" s="14"/>
      <c r="S30" s="14"/>
      <c r="T30" s="14"/>
      <c r="U30" s="14"/>
      <c r="V30" s="14">
        <f t="shared" si="9"/>
        <v>0</v>
      </c>
      <c r="W30" s="14"/>
      <c r="X30" s="14"/>
      <c r="Y30" s="14"/>
      <c r="Z30" s="14"/>
      <c r="AA30" s="14">
        <f t="shared" si="10"/>
        <v>0</v>
      </c>
      <c r="AB30" s="15">
        <f t="shared" si="3"/>
        <v>0</v>
      </c>
      <c r="AC30" s="16">
        <f t="shared" si="4"/>
        <v>0</v>
      </c>
      <c r="AD30" s="8"/>
      <c r="AE30" s="8" t="s">
        <v>54</v>
      </c>
    </row>
    <row r="31" spans="2:32" ht="93.75" customHeight="1" x14ac:dyDescent="0.2">
      <c r="B31" s="39"/>
      <c r="C31" s="26"/>
      <c r="D31" s="27"/>
      <c r="E31" s="28"/>
      <c r="F31" s="13"/>
      <c r="G31" s="18" t="s">
        <v>61</v>
      </c>
      <c r="H31" s="13" t="s">
        <v>44</v>
      </c>
      <c r="I31" s="22">
        <v>50</v>
      </c>
      <c r="J31" s="22"/>
      <c r="K31" s="22"/>
      <c r="L31" s="14">
        <v>50</v>
      </c>
      <c r="M31" s="24">
        <v>0</v>
      </c>
      <c r="N31" s="14"/>
      <c r="O31" s="14"/>
      <c r="P31" s="14"/>
      <c r="Q31" s="14">
        <f t="shared" si="8"/>
        <v>0</v>
      </c>
      <c r="R31" s="14"/>
      <c r="S31" s="14"/>
      <c r="T31" s="14"/>
      <c r="U31" s="14"/>
      <c r="V31" s="14">
        <f t="shared" si="9"/>
        <v>0</v>
      </c>
      <c r="W31" s="14"/>
      <c r="X31" s="14"/>
      <c r="Y31" s="14"/>
      <c r="Z31" s="14"/>
      <c r="AA31" s="14">
        <f t="shared" si="10"/>
        <v>0</v>
      </c>
      <c r="AB31" s="15">
        <f t="shared" si="3"/>
        <v>0</v>
      </c>
      <c r="AC31" s="16">
        <f t="shared" si="4"/>
        <v>0</v>
      </c>
      <c r="AD31" s="8"/>
      <c r="AE31" s="8" t="s">
        <v>45</v>
      </c>
    </row>
    <row r="32" spans="2:32" ht="30.75" customHeight="1" x14ac:dyDescent="0.2">
      <c r="B32" s="55" t="s">
        <v>69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7"/>
    </row>
    <row r="33" spans="9:30" x14ac:dyDescent="0.2">
      <c r="T33" s="31"/>
    </row>
    <row r="34" spans="9:30" x14ac:dyDescent="0.2">
      <c r="I34" s="32"/>
      <c r="J34" s="32"/>
      <c r="K34" s="32"/>
      <c r="T34" s="31"/>
    </row>
    <row r="35" spans="9:30" x14ac:dyDescent="0.2">
      <c r="I35" s="32"/>
      <c r="J35" s="32"/>
      <c r="K35" s="32"/>
      <c r="T35" s="31"/>
    </row>
    <row r="36" spans="9:30" x14ac:dyDescent="0.2">
      <c r="I36" s="32"/>
      <c r="J36" s="32"/>
      <c r="K36" s="32"/>
      <c r="T36" s="31"/>
    </row>
    <row r="37" spans="9:30" x14ac:dyDescent="0.2">
      <c r="I37" s="32"/>
      <c r="J37" s="32"/>
      <c r="K37" s="32"/>
      <c r="T37" s="31"/>
    </row>
    <row r="38" spans="9:30" ht="22.5" customHeight="1" x14ac:dyDescent="0.2">
      <c r="T38" s="31"/>
    </row>
    <row r="39" spans="9:30" ht="27.75" hidden="1" customHeight="1" x14ac:dyDescent="0.2">
      <c r="I39" s="38" t="e">
        <f>+#REF!+#REF!+#REF!+#REF!+#REF!+#REF!+#REF!+#REF!+#REF!+#REF!+#REF!+#REF!+#REF!+#REF!+#REF!+#REF!+I17+I18+I19+#REF!+#REF!+#REF!+#REF!+#REF!+#REF!+#REF!+#REF!+#REF!+#REF!+#REF!+#REF!+#REF!+#REF!+#REF!+#REF!+#REF!+#REF!+#REF!+#REF!+#REF!+#REF!+#REF!+#REF!+#REF!+#REF!+#REF!+#REF!+#REF!+#REF!+#REF!+#REF!+#REF!+#REF!+#REF!</f>
        <v>#REF!</v>
      </c>
      <c r="J39" s="38"/>
      <c r="K39" s="38"/>
      <c r="L39" s="38" t="e">
        <f>+#REF!+#REF!+#REF!+#REF!+#REF!+#REF!+#REF!+#REF!+#REF!+#REF!+#REF!+#REF!+#REF!+#REF!+#REF!+#REF!+L17+L18+L19+#REF!+#REF!+#REF!+#REF!+#REF!+#REF!+#REF!+#REF!+#REF!+#REF!+#REF!+#REF!+#REF!+#REF!+#REF!+#REF!+#REF!+#REF!+#REF!+#REF!+#REF!+#REF!+#REF!+#REF!+#REF!+#REF!+#REF!+#REF!+#REF!+#REF!+#REF!+#REF!+#REF!+#REF!+#REF!</f>
        <v>#REF!</v>
      </c>
      <c r="M39" s="37" t="e">
        <f>+#REF!+#REF!+#REF!+#REF!+#REF!+#REF!+#REF!+#REF!+#REF!+#REF!+#REF!+#REF!+#REF!+#REF!+#REF!+#REF!+M17+M18+M19+#REF!+#REF!+#REF!+#REF!+#REF!+#REF!+#REF!+#REF!+#REF!+#REF!+#REF!+#REF!+#REF!+#REF!+#REF!+#REF!+#REF!+#REF!+#REF!+#REF!+#REF!+#REF!+#REF!+#REF!+#REF!+#REF!+#REF!+#REF!+#REF!+#REF!+#REF!+#REF!+#REF!+#REF!+#REF!</f>
        <v>#REF!</v>
      </c>
      <c r="N39" s="37" t="e">
        <f>+#REF!+#REF!+#REF!+#REF!+#REF!+#REF!+#REF!+#REF!+#REF!+#REF!+#REF!+#REF!+#REF!+#REF!+#REF!+#REF!+N17+N18+N19+#REF!+#REF!+#REF!+#REF!+#REF!+#REF!+#REF!+#REF!+#REF!+#REF!+#REF!+#REF!+#REF!+#REF!+#REF!+#REF!+#REF!+#REF!+#REF!+#REF!+#REF!+#REF!+#REF!+#REF!+#REF!+#REF!+#REF!+#REF!+#REF!+#REF!+#REF!+#REF!+#REF!+#REF!+#REF!</f>
        <v>#REF!</v>
      </c>
      <c r="O39" s="37" t="e">
        <f>+#REF!+#REF!+#REF!+#REF!+#REF!+#REF!+#REF!+#REF!+#REF!+#REF!+#REF!+#REF!+#REF!+#REF!+#REF!+#REF!+O17+O18+O19+#REF!+#REF!+#REF!+#REF!+#REF!+#REF!+#REF!+#REF!+#REF!+#REF!+#REF!+#REF!+#REF!+#REF!+#REF!+#REF!+#REF!+#REF!+#REF!+#REF!+#REF!+#REF!+#REF!+#REF!+#REF!+#REF!+#REF!+#REF!+#REF!+#REF!+#REF!+#REF!+#REF!+#REF!+#REF!</f>
        <v>#REF!</v>
      </c>
      <c r="P39" s="37" t="e">
        <f>+#REF!+#REF!+#REF!+#REF!+#REF!+#REF!+#REF!+#REF!+#REF!+#REF!+#REF!+#REF!+#REF!+#REF!+#REF!+#REF!+P17+P18+P19+#REF!+#REF!+#REF!+#REF!+#REF!+#REF!+#REF!+#REF!+#REF!+#REF!+#REF!+#REF!+#REF!+#REF!+#REF!+#REF!+#REF!+#REF!+#REF!+#REF!+#REF!+#REF!+#REF!+#REF!+#REF!+#REF!+#REF!+#REF!+#REF!+#REF!+#REF!+#REF!+#REF!+#REF!+#REF!</f>
        <v>#REF!</v>
      </c>
      <c r="Q39" s="36" t="e">
        <f>+M39+N39+O39+P39</f>
        <v>#REF!</v>
      </c>
      <c r="R39" s="37" t="e">
        <f>+#REF!+#REF!+#REF!+#REF!+#REF!+#REF!+#REF!+#REF!+#REF!+#REF!+#REF!+#REF!+#REF!+#REF!+#REF!+#REF!+R17+R18+R19+#REF!+#REF!+#REF!+#REF!+#REF!+#REF!+#REF!+#REF!+#REF!+#REF!+#REF!+#REF!+#REF!+#REF!+#REF!+#REF!+#REF!+#REF!+#REF!+#REF!+#REF!+#REF!+#REF!+#REF!+#REF!+#REF!+#REF!+#REF!+#REF!+#REF!+#REF!+#REF!+#REF!+#REF!+#REF!</f>
        <v>#REF!</v>
      </c>
      <c r="S39" s="37" t="e">
        <f>+#REF!+#REF!+#REF!+#REF!+#REF!+#REF!+#REF!+#REF!+#REF!+#REF!+#REF!+#REF!+#REF!+#REF!+#REF!+#REF!+S17+S18+S19+#REF!+#REF!+#REF!+#REF!+#REF!+#REF!+#REF!+#REF!+#REF!+#REF!+#REF!+#REF!+#REF!+#REF!+#REF!+#REF!+#REF!+#REF!+#REF!+#REF!+#REF!+#REF!+#REF!+#REF!+#REF!+#REF!+#REF!+#REF!+#REF!+#REF!+#REF!+#REF!+#REF!+#REF!+#REF!</f>
        <v>#REF!</v>
      </c>
      <c r="T39" s="37" t="e">
        <f>+#REF!+#REF!+#REF!+#REF!+#REF!+#REF!+#REF!+#REF!+#REF!+#REF!+#REF!+#REF!+#REF!+#REF!+#REF!+#REF!+T17+T18+T19+#REF!+#REF!+#REF!+#REF!+#REF!+#REF!+#REF!+#REF!+#REF!+#REF!+#REF!+#REF!+#REF!+#REF!+#REF!+#REF!+#REF!+#REF!+#REF!+#REF!+#REF!+#REF!+#REF!+#REF!+#REF!+#REF!+#REF!+#REF!+#REF!+#REF!+#REF!+#REF!+#REF!+#REF!+#REF!</f>
        <v>#REF!</v>
      </c>
      <c r="U39" s="37" t="e">
        <f>+#REF!+#REF!+#REF!+#REF!+#REF!+#REF!+#REF!+#REF!+#REF!+#REF!+#REF!+#REF!+#REF!+#REF!+#REF!+#REF!+U17+U18+U19+#REF!+#REF!+#REF!+#REF!+#REF!+#REF!+#REF!+#REF!+#REF!+#REF!+#REF!+#REF!+#REF!+#REF!+#REF!+#REF!+#REF!+#REF!+#REF!+#REF!+#REF!+#REF!+#REF!+#REF!+#REF!+#REF!+#REF!+#REF!+#REF!+#REF!+#REF!+#REF!+#REF!+#REF!+#REF!</f>
        <v>#REF!</v>
      </c>
      <c r="V39" s="36" t="e">
        <f>+R39+S39+T39+U39</f>
        <v>#REF!</v>
      </c>
      <c r="W39" s="37" t="e">
        <f>+#REF!+#REF!+#REF!+#REF!+#REF!+#REF!+#REF!+#REF!+#REF!+#REF!+#REF!+#REF!+#REF!+#REF!+#REF!+#REF!+W17+W18+W19+#REF!+#REF!+#REF!+#REF!+#REF!+#REF!+#REF!+#REF!+#REF!+#REF!+#REF!+#REF!+#REF!+#REF!+#REF!+#REF!+#REF!+#REF!+#REF!+#REF!+#REF!+#REF!+#REF!+#REF!+#REF!+#REF!+#REF!+#REF!+#REF!+#REF!+#REF!+#REF!+#REF!+#REF!+#REF!</f>
        <v>#REF!</v>
      </c>
      <c r="X39" s="37" t="e">
        <f>+#REF!+#REF!+#REF!+#REF!+#REF!+#REF!+#REF!+#REF!+#REF!+#REF!+#REF!+#REF!+#REF!+#REF!+#REF!+#REF!+X17+X18+X19+#REF!+#REF!+#REF!+#REF!+#REF!+#REF!+#REF!+#REF!+#REF!+#REF!+#REF!+#REF!+#REF!+#REF!+#REF!+#REF!+#REF!+#REF!+#REF!+#REF!+#REF!+#REF!+#REF!+#REF!+#REF!+#REF!+#REF!+#REF!+#REF!+#REF!+#REF!+#REF!+#REF!+#REF!+#REF!</f>
        <v>#REF!</v>
      </c>
      <c r="Y39" s="37" t="e">
        <f>+#REF!+#REF!+#REF!+#REF!+#REF!+#REF!+#REF!+#REF!+#REF!+#REF!+#REF!+#REF!+#REF!+#REF!+#REF!+#REF!+Y17+Y18+Y19+#REF!+#REF!+#REF!+#REF!+#REF!+#REF!+#REF!+#REF!+#REF!+#REF!+#REF!+#REF!+#REF!+#REF!+#REF!+#REF!+#REF!+#REF!+#REF!+#REF!+#REF!+#REF!+#REF!+#REF!+#REF!+#REF!+#REF!+#REF!+#REF!+#REF!+#REF!+#REF!+#REF!+#REF!+#REF!</f>
        <v>#REF!</v>
      </c>
      <c r="Z39" s="37" t="e">
        <f>+#REF!+#REF!+#REF!+#REF!+#REF!+#REF!+#REF!+#REF!+#REF!+#REF!+#REF!+#REF!+#REF!+#REF!+#REF!+#REF!+Z17+Z18+Z19+#REF!+#REF!+#REF!+#REF!+#REF!+#REF!+#REF!+#REF!+#REF!+#REF!+#REF!+#REF!+#REF!+#REF!+#REF!+#REF!+#REF!+#REF!+#REF!+#REF!+#REF!+#REF!+#REF!+#REF!+#REF!+#REF!+#REF!+#REF!+#REF!+#REF!+#REF!+#REF!+#REF!+#REF!+#REF!</f>
        <v>#REF!</v>
      </c>
      <c r="AA39" s="36" t="e">
        <f>+W39+X39+Y39+Z39</f>
        <v>#REF!</v>
      </c>
      <c r="AB39" s="36" t="e">
        <f>+Q39+V39+AA39</f>
        <v>#REF!</v>
      </c>
      <c r="AC39" s="35" t="e">
        <f>+AB39/L39</f>
        <v>#REF!</v>
      </c>
      <c r="AD39" s="34" t="e">
        <f>+#REF!</f>
        <v>#REF!</v>
      </c>
    </row>
    <row r="40" spans="9:30" x14ac:dyDescent="0.2">
      <c r="I40" s="32"/>
      <c r="J40" s="32"/>
      <c r="K40" s="32"/>
      <c r="L40" s="32"/>
      <c r="Q40" s="33"/>
      <c r="R40" s="32"/>
      <c r="T40" s="31"/>
    </row>
    <row r="41" spans="9:30" x14ac:dyDescent="0.2">
      <c r="R41" s="32"/>
      <c r="T41" s="31"/>
      <c r="V41" s="32"/>
      <c r="X41" s="32"/>
      <c r="Y41" s="32"/>
    </row>
    <row r="42" spans="9:30" x14ac:dyDescent="0.2">
      <c r="N42" s="32"/>
      <c r="T42" s="31"/>
    </row>
    <row r="43" spans="9:30" x14ac:dyDescent="0.2">
      <c r="R43" s="29" t="s">
        <v>68</v>
      </c>
      <c r="T43" s="30"/>
    </row>
  </sheetData>
  <autoFilter ref="AE16:AE32" xr:uid="{00000000-0009-0000-0000-000001000000}"/>
  <mergeCells count="39">
    <mergeCell ref="B1:AE1"/>
    <mergeCell ref="B2:AE2"/>
    <mergeCell ref="B3:D3"/>
    <mergeCell ref="E3:AE3"/>
    <mergeCell ref="B4:D4"/>
    <mergeCell ref="E4:AE4"/>
    <mergeCell ref="B12:E12"/>
    <mergeCell ref="F12:AE12"/>
    <mergeCell ref="B5:D5"/>
    <mergeCell ref="E5:AE5"/>
    <mergeCell ref="B6:D6"/>
    <mergeCell ref="E6:AE6"/>
    <mergeCell ref="B7:AE7"/>
    <mergeCell ref="B8:E8"/>
    <mergeCell ref="F8:AE8"/>
    <mergeCell ref="B9:E9"/>
    <mergeCell ref="F9:AE9"/>
    <mergeCell ref="B10:E10"/>
    <mergeCell ref="F10:AE10"/>
    <mergeCell ref="B11:AD11"/>
    <mergeCell ref="C23:E23"/>
    <mergeCell ref="B13:E13"/>
    <mergeCell ref="F13:AE13"/>
    <mergeCell ref="C14:AE14"/>
    <mergeCell ref="C15:E15"/>
    <mergeCell ref="C16:E16"/>
    <mergeCell ref="C17:E17"/>
    <mergeCell ref="C18:E18"/>
    <mergeCell ref="C19:E19"/>
    <mergeCell ref="C20:E20"/>
    <mergeCell ref="C21:E21"/>
    <mergeCell ref="C22:E22"/>
    <mergeCell ref="B32:AE32"/>
    <mergeCell ref="C24:E24"/>
    <mergeCell ref="C25:E25"/>
    <mergeCell ref="C26:E26"/>
    <mergeCell ref="C27:E27"/>
    <mergeCell ref="C28:E28"/>
    <mergeCell ref="C29:E29"/>
  </mergeCells>
  <printOptions horizontalCentered="1"/>
  <pageMargins left="0" right="0" top="0.59055118110236227" bottom="0.39370078740157483" header="0.39370078740157483" footer="0.39370078740157483"/>
  <pageSetup scale="64" orientation="landscape" horizontalDpi="4294967293" r:id="rId1"/>
  <headerFooter>
    <oddFooter>&amp;C&amp;9PLAN OPERATIVO ANUAL, 2026
&amp;P</oddFooter>
  </headerFooter>
  <rowBreaks count="2" manualBreakCount="2">
    <brk id="16" min="1" max="30" man="1"/>
    <brk id="26" min="1" max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N5 Ejec.POA</vt:lpstr>
      <vt:lpstr>'N5 Ejec.POA'!Área_de_impresión</vt:lpstr>
      <vt:lpstr>'N5 Ejec.POA'!Títulos_a_imprimir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Erick Alvarado</cp:lastModifiedBy>
  <cp:lastPrinted>2026-02-05T15:15:13Z</cp:lastPrinted>
  <dcterms:created xsi:type="dcterms:W3CDTF">2017-12-05T18:01:17Z</dcterms:created>
  <dcterms:modified xsi:type="dcterms:W3CDTF">2026-02-06T15:21:56Z</dcterms:modified>
</cp:coreProperties>
</file>