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checkCompatibility="1" defaultThemeVersion="124226"/>
  <bookViews>
    <workbookView xWindow="0" yWindow="0" windowWidth="20730" windowHeight="12435" tabRatio="956"/>
  </bookViews>
  <sheets>
    <sheet name="N5 Ejec.POA" sheetId="441" r:id="rId1"/>
  </sheets>
  <definedNames>
    <definedName name="_xlnm._FilterDatabase" localSheetId="0" hidden="1">'N5 Ejec.POA'!$AE$24:$AE$40</definedName>
    <definedName name="_xlnm.Print_Area" localSheetId="0">'N5 Ejec.POA'!$B$1:$AE$40</definedName>
    <definedName name="_xlnm.Print_Titles" localSheetId="0">'N5 Ejec.POA'!$9:$9</definedName>
  </definedNames>
  <calcPr calcId="125725"/>
</workbook>
</file>

<file path=xl/calcChain.xml><?xml version="1.0" encoding="utf-8"?>
<calcChain xmlns="http://schemas.openxmlformats.org/spreadsheetml/2006/main">
  <c r="N34" i="441"/>
  <c r="N33"/>
  <c r="N26"/>
  <c r="AD47" l="1"/>
  <c r="Z47"/>
  <c r="Y47"/>
  <c r="X47"/>
  <c r="W47"/>
  <c r="AA47" s="1"/>
  <c r="U47"/>
  <c r="T47"/>
  <c r="S47"/>
  <c r="R47"/>
  <c r="V47" s="1"/>
  <c r="P47"/>
  <c r="O47"/>
  <c r="N47"/>
  <c r="L47"/>
  <c r="I47"/>
  <c r="AA39"/>
  <c r="V39"/>
  <c r="Q39"/>
  <c r="AB39" s="1"/>
  <c r="AC39" s="1"/>
  <c r="AA38"/>
  <c r="V38"/>
  <c r="Q38"/>
  <c r="AB38" s="1"/>
  <c r="AC38" s="1"/>
  <c r="AA37"/>
  <c r="V37"/>
  <c r="Q37"/>
  <c r="AB37" s="1"/>
  <c r="AC37" s="1"/>
  <c r="AA36"/>
  <c r="V36"/>
  <c r="Q36"/>
  <c r="AB36" s="1"/>
  <c r="AC36" s="1"/>
  <c r="AA35"/>
  <c r="V35"/>
  <c r="Q35"/>
  <c r="AB35" s="1"/>
  <c r="AC35" s="1"/>
  <c r="AA34"/>
  <c r="V34"/>
  <c r="Q34"/>
  <c r="AB34" s="1"/>
  <c r="AC34" s="1"/>
  <c r="AA33"/>
  <c r="V33"/>
  <c r="M33"/>
  <c r="Q33" s="1"/>
  <c r="AB33" s="1"/>
  <c r="AC33" s="1"/>
  <c r="AA32"/>
  <c r="V32"/>
  <c r="Q32"/>
  <c r="AB32" s="1"/>
  <c r="AC32" s="1"/>
  <c r="AA31"/>
  <c r="V31"/>
  <c r="Q31"/>
  <c r="AB31" s="1"/>
  <c r="AC31" s="1"/>
  <c r="AA30"/>
  <c r="V30"/>
  <c r="Q30"/>
  <c r="AB30" s="1"/>
  <c r="AC30" s="1"/>
  <c r="AA29"/>
  <c r="V29"/>
  <c r="Q29"/>
  <c r="AA28"/>
  <c r="V28"/>
  <c r="Q28"/>
  <c r="AB28" s="1"/>
  <c r="AC28" s="1"/>
  <c r="AF27"/>
  <c r="AA27"/>
  <c r="V27"/>
  <c r="Q27"/>
  <c r="AB27" s="1"/>
  <c r="AC27" s="1"/>
  <c r="AF26"/>
  <c r="AA26"/>
  <c r="V26"/>
  <c r="M26"/>
  <c r="M47" s="1"/>
  <c r="AA25"/>
  <c r="AA24" s="1"/>
  <c r="V25"/>
  <c r="V24" s="1"/>
  <c r="Q25"/>
  <c r="AF24"/>
  <c r="Z24"/>
  <c r="Y24"/>
  <c r="X24"/>
  <c r="W24"/>
  <c r="U24"/>
  <c r="T24"/>
  <c r="S24"/>
  <c r="R24"/>
  <c r="P24"/>
  <c r="O24"/>
  <c r="N24"/>
  <c r="L24"/>
  <c r="AB29" l="1"/>
  <c r="AC29" s="1"/>
  <c r="Q47"/>
  <c r="AB47" s="1"/>
  <c r="AC47" s="1"/>
  <c r="AB25"/>
  <c r="AC25" s="1"/>
  <c r="M24"/>
  <c r="Q26"/>
  <c r="AB26" s="1"/>
  <c r="AC26" s="1"/>
  <c r="Q24" l="1"/>
  <c r="AB24" s="1"/>
  <c r="AC24" s="1"/>
</calcChain>
</file>

<file path=xl/sharedStrings.xml><?xml version="1.0" encoding="utf-8"?>
<sst xmlns="http://schemas.openxmlformats.org/spreadsheetml/2006/main" count="111" uniqueCount="86">
  <si>
    <t>No.</t>
  </si>
  <si>
    <t>DIRECCIÓN: CALZADA ATANASIO TZUL 27-32 ZONA 12</t>
  </si>
  <si>
    <t>TELÉFONO: 22472600</t>
  </si>
  <si>
    <t>DIRECTOR: PABLO ALEXANDER PINEDA MORALES</t>
  </si>
  <si>
    <t>VISIÓN</t>
  </si>
  <si>
    <t>Ser la institución rectora del desarrollo económico nacional para crear oportunidades de inversión y generación de empleo formal.</t>
  </si>
  <si>
    <t>MISIÓN</t>
  </si>
  <si>
    <t xml:space="preserve">Contribuir  a la mejora de las condiciones de vida de los guatemaltecos, apoyando el incremento de  la competitividad  del país, fomentando la inversión, desarrollando las Micro, Pequeñas y Medianas Empresas  y  fortaleciendo el comercio exterior. </t>
  </si>
  <si>
    <t>OBJETIVO ESTRATÉGICO</t>
  </si>
  <si>
    <t xml:space="preserve">Generar las condiciones que permitan la atracción de inversiones para la creación de empleo digno y así promover el desarrollo económico de los guatemaltecos.  </t>
  </si>
  <si>
    <t xml:space="preserve">VINCULACIÓN INSTITUCIONAL </t>
  </si>
  <si>
    <t xml:space="preserve">OBJETIVO OPERATIVO </t>
  </si>
  <si>
    <t xml:space="preserve"> Promover la competitividad y mejorar los niveles de productividad a nivel nacional. </t>
  </si>
  <si>
    <t xml:space="preserve">RESULTADO INSTITUCIONAL </t>
  </si>
  <si>
    <t xml:space="preserve">INDICADOR </t>
  </si>
  <si>
    <t xml:space="preserve">DIRECCIÓN DEL SISTEMA NACIONAL DE LA CALIDAD </t>
  </si>
  <si>
    <t xml:space="preserve">Acción </t>
  </si>
  <si>
    <t>Dirigir,  coordinar y unificar las actividades y políticas nacionales en materia de fijación de normas y optimización de acciones orientadas a promover la competitividad del país.</t>
  </si>
  <si>
    <t xml:space="preserve">Actividad </t>
  </si>
  <si>
    <t xml:space="preserve"> Servicios de Normalización, Metrología y Acreditación.</t>
  </si>
  <si>
    <t xml:space="preserve">PRODUCTO </t>
  </si>
  <si>
    <t>SUBPRODUCTO</t>
  </si>
  <si>
    <t xml:space="preserve">ACCIONES </t>
  </si>
  <si>
    <t>UNIDAD DE MEDIDA</t>
  </si>
  <si>
    <t xml:space="preserve">META INICIAL </t>
  </si>
  <si>
    <t xml:space="preserve">META VIGENTE  </t>
  </si>
  <si>
    <t xml:space="preserve">Ene  </t>
  </si>
  <si>
    <t xml:space="preserve">Feb       </t>
  </si>
  <si>
    <t xml:space="preserve">Mar </t>
  </si>
  <si>
    <t xml:space="preserve">Abr </t>
  </si>
  <si>
    <t xml:space="preserve">May </t>
  </si>
  <si>
    <t xml:space="preserve">Jun </t>
  </si>
  <si>
    <t xml:space="preserve">Jul </t>
  </si>
  <si>
    <t xml:space="preserve">Ago </t>
  </si>
  <si>
    <r>
      <t xml:space="preserve">AVANCE FÍSICO 2DO. </t>
    </r>
    <r>
      <rPr>
        <b/>
        <sz val="9"/>
        <color indexed="8"/>
        <rFont val="Times New Roman"/>
        <family val="1"/>
      </rPr>
      <t>CUATRIMESTRE</t>
    </r>
  </si>
  <si>
    <t xml:space="preserve">Sep </t>
  </si>
  <si>
    <t xml:space="preserve">Oct </t>
  </si>
  <si>
    <t>Nov</t>
  </si>
  <si>
    <t xml:space="preserve">Dic </t>
  </si>
  <si>
    <r>
      <t xml:space="preserve">AVANCE FÍSICO 3ER. </t>
    </r>
    <r>
      <rPr>
        <b/>
        <sz val="9"/>
        <color indexed="8"/>
        <rFont val="Times New Roman"/>
        <family val="1"/>
      </rPr>
      <t xml:space="preserve">CUATRIMESTRE </t>
    </r>
  </si>
  <si>
    <t xml:space="preserve">AVANCE ACUMULADO ENERO-DICIEMBRE </t>
  </si>
  <si>
    <t xml:space="preserve">% AVANCE ACUMULADO ENERO - DICIEMBRE </t>
  </si>
  <si>
    <t xml:space="preserve">Documento </t>
  </si>
  <si>
    <t>SUMA</t>
  </si>
  <si>
    <t>OGA</t>
  </si>
  <si>
    <t>CENAME</t>
  </si>
  <si>
    <t>COGUANOR</t>
  </si>
  <si>
    <t>Evento</t>
  </si>
  <si>
    <t>CEINFORMA</t>
  </si>
  <si>
    <t xml:space="preserve">Consultas Técnicas Atendidas </t>
  </si>
  <si>
    <t xml:space="preserve">Evento </t>
  </si>
  <si>
    <t>Normas consultadas</t>
  </si>
  <si>
    <t xml:space="preserve">Laboratorios de ensayo, calibración y organismos de inspección  beneficiados con servicios de Evaluación inicial, de mantenimiento, ampliación/reducción y de reacreditación de laboratorios </t>
  </si>
  <si>
    <t xml:space="preserve">Análisis, métodos y procedimientos evaluados y acreditados </t>
  </si>
  <si>
    <t xml:space="preserve">Calibraciones de instrumentos de medición </t>
  </si>
  <si>
    <t xml:space="preserve">Actividades  de capacitación y formación del Centro Nacional de Metrología </t>
  </si>
  <si>
    <t>Conferencias o Cursos de divulgación y socialización de Reglamentos Técnicos nacionales y regionales</t>
  </si>
  <si>
    <t>CRETEC</t>
  </si>
  <si>
    <t xml:space="preserve">Recopilación y/o actualización de reglamentos técnicos  nacionales y regionales </t>
  </si>
  <si>
    <t xml:space="preserve">Actividades de capacitación para la implementación o uso de la Guía de Buenas Practicas Reglamentarias </t>
  </si>
  <si>
    <t>ENCARGADO DE ACTUALIZACIÓN: OSCAR BAUDILIO GUILLÉN MOTTA</t>
  </si>
  <si>
    <t xml:space="preserve">INFORMACIÓN RELEVANTE/ALERTAS/ PROBLEMAS </t>
  </si>
  <si>
    <t>Tasa de crecimiento de la  Inversión Extranjera Directa</t>
  </si>
  <si>
    <t>Actualización de la información sobre la Dirección del Sistema Nacional de la Calidad respecto a normas y procedimientos de evaluación  de la conformidad, calibraciones y reglamentos técnicos.</t>
  </si>
  <si>
    <t xml:space="preserve">Inspección y verificación de instrumentos de medición. </t>
  </si>
  <si>
    <t>Actividades de promoción y divulgación de la Dirección del Sistema Nacional de la Calidad en materia de Congreso de Calidad, Metrología, Acreditación y Normalización.</t>
  </si>
  <si>
    <t xml:space="preserve">SEGUIMIENTO MENSUAL Y CUATRIMESTRAL DE EJECUCIÓN DE METAS FÍSICAS </t>
  </si>
  <si>
    <t xml:space="preserve">Certificados, normas y registros emitidos a entidades privadas, públicas y académicas  para promover la adopción de prácticas de gestión de la calidad </t>
  </si>
  <si>
    <t xml:space="preserve">Certificados de acreditación de laboratorios de ensayo y calibración, análisis clínicos a organismos de inspección y certificación </t>
  </si>
  <si>
    <t>Certificados e informes de calibración para beneficio de entidades públicas privadas y académicas</t>
  </si>
  <si>
    <t xml:space="preserve">Certificados y normas técnicas adoptadas y elaboradas para beneficio de entidades públicas, privadas y académicas </t>
  </si>
  <si>
    <r>
      <t>PROGRAMA 12: PROMOCIÓN DE LA INVERSIÓN Y COMPETENCIA</t>
    </r>
    <r>
      <rPr>
        <b/>
        <sz val="14"/>
        <color theme="0"/>
        <rFont val="Candara"/>
        <family val="2"/>
      </rPr>
      <t xml:space="preserve"> </t>
    </r>
  </si>
  <si>
    <t xml:space="preserve">  </t>
  </si>
  <si>
    <t>PRESUPUESTO APROBADO MEDIANTE DECRETO 36-2024, LEY DE PRESUPUESTO GENERAL DE INGRESOS Y EGRESOS DEL ESTADO PARA EL EJERCICIO FISCAL 2025, VIGENTE PARA EL EJERCICIO FISCAL 2026</t>
  </si>
  <si>
    <t>(-) 186</t>
  </si>
  <si>
    <t>PRESUPUESTO VIGENTE 2026     EN  Q.</t>
  </si>
  <si>
    <r>
      <t xml:space="preserve">AVANCE FÍSICO 1ER. </t>
    </r>
    <r>
      <rPr>
        <b/>
        <sz val="9"/>
        <color indexed="8"/>
        <rFont val="Times New Roman"/>
        <family val="1"/>
      </rPr>
      <t>CUATRIMESTRE</t>
    </r>
  </si>
  <si>
    <t>MODIFICACION CLASE INTER  RESOLUCION 32-2025 DEL 16/01/2024 AG DE PRESUPUESTO 1-2025 DEL 24/01/2025 MEMORANDUM 5</t>
  </si>
  <si>
    <t>MODIFICACION CLASE INTER  RESOLUCION 32-2025 DEL 16/01/2024 AG DE PRESUPUESTO 1-2025 DEL 24/01/2025 MEMORANDUM 1.2.3.4.5,6</t>
  </si>
  <si>
    <t>EJECUCIÓN MENSUAL, CUATRIMESTRAL Y ANUAL,  POA 2026</t>
  </si>
  <si>
    <t xml:space="preserve">Para el 2030, se ha incrementado en USD$ 829.8 millones el flujo de inversión extranjera directa al país, por la mejora de la competitividad y clima de negocios a nivel nacional, que incide en la reducción de las brechas de competitividad que limitan el desarrollo económico. (Línea base de US$ 1,235.2 millones en 2024 a US$ 2,065.0 millones en 2030).
</t>
  </si>
  <si>
    <r>
      <rPr>
        <b/>
        <sz val="10"/>
        <rFont val="Times New Roman"/>
        <family val="1"/>
      </rPr>
      <t xml:space="preserve">Vnculación Institucional : Plan Nacional de Desarrollo EJE KATÚN 2032: Riqueza para todas y todos y Bienestar para la Gente .
Objetivos de Desarrollo Sostenible -ODS-: ODS 1. Terminar con la pobreza en todas sus formas y en  todas partes. Meta: 1.4:  Para el 2030, asegurar que todos los hombres y mujeres , en particular los pobres y vulnerables tengan iguales derechos a los recursos económicos, nueva tecnología apropiada y servicios financieros , incluyendo las microfinanzas. ODS2 Para el 2030, poner fin al hambre y asegurar el acceso a todas las personas , en particular los pobres y las personas en  situaciones  vulnerables, Meta: 2.1. ODS4: Garantizar una educación inclusiva , equitativa y de c calidad y promover oportunidades de aprendizaje durante toda la vida para todos Meta 4.4 ODS 8: Promover el crecimiento económico sostenido, inclusivo y sostenible, el empleo pleno y productivo y el trabajo decente para todos. Metas: 8.1, 8.2  y  8.3 ;ODS 9. Construir infraestructura resiliente, promover la industrialización inclusiva y sostenible y fomentar la innovación. Meta : 9.3 , ODS 10. Reducir las desigualdad en  y entre los países. Meta.10.2.  ODS 12. Producción y consumo responsables garantizar modalidades de consumo y producción n sostenible , Meta 12.7 , Promover prácticas de adquisición pública que sean sostenibles, de conformidad con las políticas y prioridades nacionales ,  ODS 16  Promover sociedades pacíficas e inclusivas para el desarrollo sostenible, facilitar el acceso a la justicia para todos y crear instituciones eficaces, responsables e inclusivas a todos los niveles, Meta 16.6.2  Proporción de la población que se siente satisfecha con su última experiencia de los servicios públicos. Prioridades Nacionales de Desarrollo: Prioridad 1: Reducción de la pobreza y protección social. MED 1: Para el 2030, potenciar y promover la inclusión social, económica y política de todos, independientemente de su edad , raza etnia , origen, religión o situación económica u otra condición. Prioridad 4: Empleo e inversión . MED 6: En 2032, el crecimiento del PIB real ha sido paulatino y sostenido, hasta alcanzar una tasa no menor del 5.4%: a) Rango entre 3.4 y 4.4% en el quinquenio 2015-2020 b) Rango entre 4.4 y 5.4 en el quinquenio 2021-2025. c) No menor del 5.4 en los siguientes años, hasta llegar a 2032. MED 7: Se ha reducido la precariedad laboral mediante la generación de empleos decentes y de calidad a) Disminución gradual de la tasa de subempleo a partir del último dato disponible: 16.9%, b) Disminución gradual de la informalidad a partir del último dato disponible: 69.2%, c) Disminución gradual de la tasa de desempleo a partir del último dato disponible: 3.2%., d) Eliminación del porcentaje de trabajadores que viven en pobreza extrema. MED 8: Turismo Sostenible: Para 2030, elaborar y poner en práctica políticas encaminadas a promover el turismo sostenible que cree puestos de trabajo y promueva la cultura y los productos locales . 
PGG 204-2028:Principios: La equidad como eje orientador de la función pública, Un país plural , Impulsar la economía humana,Territorializar el desarrollo.  OBJETIVOS:  Rescatar  urgentemente el Estado ante la corrupción ,•Realizar las acciones catalíticas que detonarán los cambios necesarios y Fundar los cimientos del desarrollo sostenible : . EJES ESTRATÉGICOS POR UN PASÍS PARA VIVIR.;EJE ESTRATEGICO 1. HACIA UNA FUNCIÓN PÚBLICA LEGÍTIMA Y EFICAZ: Línea Estratégica de fortlecer mecanismos de Gobierno Abierto y Electrónico para los servicios ´públicos y rendición de cuentas .,•  EJE ESTRÁTEGICO: 2. DESARROLLO SOCIAL:Línea Estratégica: Desarrollo del Emprendimiento y de la Microempresa  y Línea Estratégica: Igualdad de Género y Empoderamiento Económico de las Mujeres:Inclusión Financiera de Mujeres Empresarias. EJE ESTRÁTEGICO: 4. LUCHA CONTRA LA DESNUTRICIÓN Y MALNUTRICIÓN :Línea Estratégica: Fortalecimiento de la Producción Agropecuaria y Generación de Ingresos EJE ESTRÁTEGICO: 6. AVANZANDO PARA CERRAR LA BRECHA DIGITAL CON TECNOLOGÍA E INNOVACIÓN : Línea Estratégica: Inversión y Desarrollo Económico.  Línea Estratégica: Fomento a la Inversión Mediante Certeza Jurídica.
</t>
    </r>
    <r>
      <rPr>
        <b/>
        <sz val="7.5"/>
        <rFont val="Times New Roman"/>
        <family val="1"/>
      </rPr>
      <t xml:space="preserve">
</t>
    </r>
  </si>
  <si>
    <t xml:space="preserve">        MINISTERIO DE ECONOMÍA 
MATRIZ DE PLANIFICACIÓN, POA 2026</t>
  </si>
  <si>
    <t>FECHA DE ACTUALIZACIÓN: 28 FEBRERO 2026</t>
  </si>
  <si>
    <t>CORRESPONDE AL MES DE: FEBRERO 2026</t>
  </si>
  <si>
    <t>HORARIO DE ATENCIÓN: 08:00 A 16:00 HORAS</t>
  </si>
</sst>
</file>

<file path=xl/styles.xml><?xml version="1.0" encoding="utf-8"?>
<styleSheet xmlns="http://schemas.openxmlformats.org/spreadsheetml/2006/main">
  <numFmts count="1">
    <numFmt numFmtId="165" formatCode="_-* #,##0.00_-;\-* #,##0.00_-;_-* &quot;-&quot;??_-;_-@_-"/>
  </numFmts>
  <fonts count="3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0"/>
      <color indexed="8"/>
      <name val="Times New Roman"/>
      <family val="1"/>
    </font>
    <font>
      <b/>
      <sz val="9"/>
      <color indexed="8"/>
      <name val="Times New Roman"/>
      <family val="1"/>
    </font>
    <font>
      <b/>
      <sz val="11"/>
      <color indexed="8"/>
      <name val="Candara"/>
      <family val="2"/>
    </font>
    <font>
      <b/>
      <sz val="10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4"/>
      <color theme="0"/>
      <name val="Times New Roman"/>
      <family val="1"/>
    </font>
    <font>
      <b/>
      <sz val="12"/>
      <color theme="0"/>
      <name val="Times New Roman"/>
      <family val="1"/>
    </font>
    <font>
      <b/>
      <sz val="14"/>
      <color theme="0"/>
      <name val="Candara"/>
      <family val="2"/>
    </font>
    <font>
      <b/>
      <sz val="11"/>
      <color theme="0"/>
      <name val="Times New Roman"/>
      <family val="1"/>
    </font>
    <font>
      <b/>
      <sz val="12"/>
      <color rgb="FFFFFF00"/>
      <name val="Times New Roman"/>
      <family val="1"/>
    </font>
    <font>
      <b/>
      <sz val="10"/>
      <color theme="0"/>
      <name val="Times New Roman"/>
      <family val="1"/>
    </font>
    <font>
      <b/>
      <sz val="9"/>
      <color theme="1"/>
      <name val="Times New Roman"/>
      <family val="1"/>
    </font>
    <font>
      <b/>
      <sz val="10"/>
      <color theme="1"/>
      <name val="Candara"/>
      <family val="2"/>
    </font>
    <font>
      <b/>
      <sz val="11"/>
      <name val="Times New Roman"/>
      <family val="1"/>
    </font>
    <font>
      <b/>
      <sz val="7.5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5" fillId="0" borderId="1"/>
    <xf numFmtId="165" fontId="15" fillId="0" borderId="0" applyFont="0" applyFill="0" applyBorder="0" applyAlignment="0" applyProtection="0"/>
    <xf numFmtId="165" fontId="10" fillId="0" borderId="0" applyFont="0" applyFill="0" applyBorder="0" applyAlignment="0" applyProtection="0">
      <alignment vertical="top"/>
    </xf>
    <xf numFmtId="0" fontId="14" fillId="0" borderId="0">
      <alignment vertical="top"/>
    </xf>
    <xf numFmtId="0" fontId="16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0" fillId="0" borderId="0">
      <alignment vertical="top"/>
    </xf>
    <xf numFmtId="0" fontId="11" fillId="0" borderId="0">
      <alignment vertical="top"/>
    </xf>
    <xf numFmtId="0" fontId="12" fillId="0" borderId="0">
      <alignment vertical="top"/>
    </xf>
    <xf numFmtId="0" fontId="17" fillId="0" borderId="0"/>
    <xf numFmtId="0" fontId="13" fillId="0" borderId="0">
      <alignment vertical="top"/>
    </xf>
    <xf numFmtId="9" fontId="10" fillId="0" borderId="0" applyFont="0" applyFill="0" applyBorder="0" applyAlignment="0" applyProtection="0">
      <alignment vertical="top"/>
    </xf>
    <xf numFmtId="9" fontId="15" fillId="0" borderId="0" applyFont="0" applyFill="0" applyBorder="0" applyAlignment="0" applyProtection="0"/>
  </cellStyleXfs>
  <cellXfs count="116">
    <xf numFmtId="0" fontId="0" fillId="0" borderId="0" xfId="0"/>
    <xf numFmtId="0" fontId="5" fillId="3" borderId="9" xfId="8" applyFont="1" applyFill="1" applyBorder="1" applyAlignment="1">
      <alignment vertical="center"/>
    </xf>
    <xf numFmtId="0" fontId="5" fillId="3" borderId="9" xfId="8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top" wrapText="1"/>
    </xf>
    <xf numFmtId="0" fontId="23" fillId="3" borderId="9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/>
    </xf>
    <xf numFmtId="0" fontId="19" fillId="3" borderId="9" xfId="9" applyFont="1" applyFill="1" applyBorder="1" applyAlignment="1">
      <alignment horizontal="center" vertical="top" wrapText="1"/>
    </xf>
    <xf numFmtId="9" fontId="19" fillId="3" borderId="9" xfId="9" applyNumberFormat="1" applyFont="1" applyFill="1" applyBorder="1" applyAlignment="1">
      <alignment horizontal="center" vertical="top" wrapText="1"/>
    </xf>
    <xf numFmtId="4" fontId="19" fillId="3" borderId="9" xfId="9" applyNumberFormat="1" applyFont="1" applyFill="1" applyBorder="1" applyAlignment="1">
      <alignment horizontal="center" vertical="top" wrapText="1"/>
    </xf>
    <xf numFmtId="0" fontId="8" fillId="6" borderId="9" xfId="9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vertical="top" wrapText="1"/>
    </xf>
    <xf numFmtId="0" fontId="22" fillId="3" borderId="9" xfId="0" applyFont="1" applyFill="1" applyBorder="1" applyAlignment="1">
      <alignment horizontal="justify" vertical="top" wrapText="1"/>
    </xf>
    <xf numFmtId="4" fontId="3" fillId="3" borderId="9" xfId="9" applyNumberFormat="1" applyFont="1" applyFill="1" applyBorder="1" applyAlignment="1">
      <alignment horizontal="center" vertical="top" wrapText="1"/>
    </xf>
    <xf numFmtId="0" fontId="22" fillId="3" borderId="9" xfId="0" applyFont="1" applyFill="1" applyBorder="1" applyAlignment="1">
      <alignment horizontal="center" vertical="top" wrapText="1"/>
    </xf>
    <xf numFmtId="0" fontId="9" fillId="3" borderId="9" xfId="0" applyFont="1" applyFill="1" applyBorder="1" applyAlignment="1">
      <alignment horizontal="center" vertical="top"/>
    </xf>
    <xf numFmtId="0" fontId="20" fillId="3" borderId="9" xfId="9" applyFont="1" applyFill="1" applyBorder="1" applyAlignment="1">
      <alignment horizontal="center" vertical="top" wrapText="1"/>
    </xf>
    <xf numFmtId="9" fontId="20" fillId="3" borderId="9" xfId="9" applyNumberFormat="1" applyFont="1" applyFill="1" applyBorder="1" applyAlignment="1">
      <alignment horizontal="center" vertical="top" wrapText="1"/>
    </xf>
    <xf numFmtId="4" fontId="20" fillId="3" borderId="9" xfId="9" applyNumberFormat="1" applyFont="1" applyFill="1" applyBorder="1" applyAlignment="1">
      <alignment vertical="top" wrapText="1"/>
    </xf>
    <xf numFmtId="0" fontId="9" fillId="3" borderId="9" xfId="6" applyFont="1" applyFill="1" applyBorder="1" applyAlignment="1">
      <alignment horizontal="justify" vertical="top" wrapText="1"/>
    </xf>
    <xf numFmtId="3" fontId="20" fillId="3" borderId="9" xfId="9" applyNumberFormat="1" applyFont="1" applyFill="1" applyBorder="1" applyAlignment="1">
      <alignment horizontal="center" vertical="top" wrapText="1"/>
    </xf>
    <xf numFmtId="3" fontId="9" fillId="3" borderId="9" xfId="0" applyNumberFormat="1" applyFont="1" applyFill="1" applyBorder="1" applyAlignment="1">
      <alignment horizontal="center" vertical="top"/>
    </xf>
    <xf numFmtId="165" fontId="9" fillId="3" borderId="9" xfId="2" applyFont="1" applyFill="1" applyBorder="1" applyAlignment="1">
      <alignment horizontal="justify" vertical="top" wrapText="1"/>
    </xf>
    <xf numFmtId="0" fontId="21" fillId="3" borderId="9" xfId="0" applyFont="1" applyFill="1" applyBorder="1" applyAlignment="1">
      <alignment horizontal="center" vertical="top" wrapText="1"/>
    </xf>
    <xf numFmtId="0" fontId="8" fillId="2" borderId="9" xfId="9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top"/>
    </xf>
    <xf numFmtId="0" fontId="23" fillId="3" borderId="10" xfId="0" applyFont="1" applyFill="1" applyBorder="1" applyAlignment="1">
      <alignment horizontal="center" vertical="top" wrapText="1"/>
    </xf>
    <xf numFmtId="0" fontId="23" fillId="3" borderId="11" xfId="0" applyFont="1" applyFill="1" applyBorder="1" applyAlignment="1">
      <alignment horizontal="center" vertical="top" wrapText="1"/>
    </xf>
    <xf numFmtId="0" fontId="23" fillId="3" borderId="12" xfId="0" applyFont="1" applyFill="1" applyBorder="1" applyAlignment="1">
      <alignment horizontal="center" vertical="top" wrapText="1"/>
    </xf>
    <xf numFmtId="0" fontId="1" fillId="0" borderId="0" xfId="9" applyFont="1" applyBorder="1"/>
    <xf numFmtId="3" fontId="1" fillId="3" borderId="0" xfId="9" applyNumberFormat="1" applyFont="1" applyFill="1" applyBorder="1"/>
    <xf numFmtId="0" fontId="1" fillId="3" borderId="0" xfId="9" applyFont="1" applyFill="1" applyBorder="1"/>
    <xf numFmtId="3" fontId="1" fillId="0" borderId="0" xfId="9" applyNumberFormat="1" applyFont="1" applyBorder="1"/>
    <xf numFmtId="165" fontId="1" fillId="0" borderId="0" xfId="2" applyFont="1" applyBorder="1"/>
    <xf numFmtId="4" fontId="27" fillId="11" borderId="9" xfId="9" applyNumberFormat="1" applyFont="1" applyFill="1" applyBorder="1" applyAlignment="1">
      <alignment horizontal="center" vertical="center" wrapText="1"/>
    </xf>
    <xf numFmtId="9" fontId="4" fillId="5" borderId="9" xfId="16" applyFont="1" applyFill="1" applyBorder="1" applyAlignment="1">
      <alignment horizontal="center" vertical="center" wrapText="1"/>
    </xf>
    <xf numFmtId="3" fontId="4" fillId="5" borderId="9" xfId="9" applyNumberFormat="1" applyFont="1" applyFill="1" applyBorder="1" applyAlignment="1">
      <alignment horizontal="center" vertical="center" wrapText="1"/>
    </xf>
    <xf numFmtId="3" fontId="4" fillId="3" borderId="9" xfId="9" applyNumberFormat="1" applyFont="1" applyFill="1" applyBorder="1" applyAlignment="1">
      <alignment horizontal="center" vertical="center" wrapText="1"/>
    </xf>
    <xf numFmtId="3" fontId="28" fillId="8" borderId="9" xfId="9" applyNumberFormat="1" applyFont="1" applyFill="1" applyBorder="1" applyAlignment="1">
      <alignment horizontal="center" vertical="center" wrapText="1"/>
    </xf>
    <xf numFmtId="0" fontId="1" fillId="0" borderId="9" xfId="9" applyFont="1" applyBorder="1"/>
    <xf numFmtId="0" fontId="1" fillId="3" borderId="9" xfId="9" applyFont="1" applyFill="1" applyBorder="1"/>
    <xf numFmtId="0" fontId="30" fillId="5" borderId="14" xfId="9" applyFont="1" applyFill="1" applyBorder="1" applyAlignment="1">
      <alignment horizontal="center" vertical="center" wrapText="1"/>
    </xf>
    <xf numFmtId="0" fontId="19" fillId="5" borderId="14" xfId="9" applyFont="1" applyFill="1" applyBorder="1" applyAlignment="1">
      <alignment horizontal="center" vertical="center" wrapText="1"/>
    </xf>
    <xf numFmtId="0" fontId="31" fillId="3" borderId="9" xfId="9" applyFont="1" applyFill="1" applyBorder="1" applyAlignment="1">
      <alignment horizontal="center" vertical="center" wrapText="1"/>
    </xf>
    <xf numFmtId="0" fontId="7" fillId="3" borderId="9" xfId="8" applyFont="1" applyFill="1" applyBorder="1" applyAlignment="1">
      <alignment vertical="center"/>
    </xf>
    <xf numFmtId="0" fontId="5" fillId="8" borderId="9" xfId="8" applyFont="1" applyFill="1" applyBorder="1" applyAlignment="1">
      <alignment vertical="center"/>
    </xf>
    <xf numFmtId="0" fontId="3" fillId="5" borderId="14" xfId="9" applyFont="1" applyFill="1" applyBorder="1" applyAlignment="1">
      <alignment horizontal="center" vertical="center" wrapText="1"/>
    </xf>
    <xf numFmtId="0" fontId="32" fillId="5" borderId="14" xfId="9" applyFont="1" applyFill="1" applyBorder="1" applyAlignment="1">
      <alignment horizontal="center" vertical="center" wrapText="1"/>
    </xf>
    <xf numFmtId="0" fontId="3" fillId="5" borderId="13" xfId="9" applyFont="1" applyFill="1" applyBorder="1" applyAlignment="1">
      <alignment horizontal="center" vertical="center" wrapText="1"/>
    </xf>
    <xf numFmtId="0" fontId="3" fillId="5" borderId="9" xfId="9" applyFont="1" applyFill="1" applyBorder="1" applyAlignment="1">
      <alignment horizontal="center" vertical="center" wrapText="1"/>
    </xf>
    <xf numFmtId="0" fontId="3" fillId="5" borderId="5" xfId="9" applyFont="1" applyFill="1" applyBorder="1" applyAlignment="1">
      <alignment horizontal="center" vertical="center" wrapText="1"/>
    </xf>
    <xf numFmtId="0" fontId="3" fillId="5" borderId="5" xfId="9" applyFont="1" applyFill="1" applyBorder="1" applyAlignment="1">
      <alignment vertical="center" wrapText="1"/>
    </xf>
    <xf numFmtId="0" fontId="3" fillId="7" borderId="9" xfId="9" applyFont="1" applyFill="1" applyBorder="1" applyAlignment="1">
      <alignment vertical="center" wrapText="1"/>
    </xf>
    <xf numFmtId="0" fontId="4" fillId="7" borderId="9" xfId="9" applyFont="1" applyFill="1" applyBorder="1" applyAlignment="1">
      <alignment horizontal="left" vertical="center" wrapText="1"/>
    </xf>
    <xf numFmtId="0" fontId="1" fillId="4" borderId="0" xfId="9" applyFont="1" applyFill="1" applyBorder="1"/>
    <xf numFmtId="0" fontId="1" fillId="0" borderId="0" xfId="9" applyFont="1" applyFill="1" applyBorder="1"/>
    <xf numFmtId="0" fontId="5" fillId="0" borderId="9" xfId="8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top"/>
    </xf>
    <xf numFmtId="0" fontId="3" fillId="8" borderId="15" xfId="0" applyFont="1" applyFill="1" applyBorder="1" applyAlignment="1">
      <alignment horizontal="center" vertical="top"/>
    </xf>
    <xf numFmtId="0" fontId="9" fillId="8" borderId="15" xfId="0" applyFont="1" applyFill="1" applyBorder="1" applyAlignment="1">
      <alignment horizontal="center" vertical="top"/>
    </xf>
    <xf numFmtId="0" fontId="18" fillId="0" borderId="2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29" fillId="7" borderId="10" xfId="9" applyFont="1" applyFill="1" applyBorder="1" applyAlignment="1">
      <alignment horizontal="left" vertical="center" wrapText="1"/>
    </xf>
    <xf numFmtId="0" fontId="29" fillId="7" borderId="11" xfId="9" applyFont="1" applyFill="1" applyBorder="1" applyAlignment="1">
      <alignment horizontal="left" vertical="center" wrapText="1"/>
    </xf>
    <xf numFmtId="0" fontId="29" fillId="7" borderId="12" xfId="9" applyFont="1" applyFill="1" applyBorder="1" applyAlignment="1">
      <alignment horizontal="left" vertical="center" wrapText="1"/>
    </xf>
    <xf numFmtId="0" fontId="23" fillId="3" borderId="10" xfId="0" applyFont="1" applyFill="1" applyBorder="1" applyAlignment="1">
      <alignment horizontal="center" vertical="top" wrapText="1"/>
    </xf>
    <xf numFmtId="0" fontId="23" fillId="3" borderId="11" xfId="0" applyFont="1" applyFill="1" applyBorder="1" applyAlignment="1">
      <alignment horizontal="center" vertical="top" wrapText="1"/>
    </xf>
    <xf numFmtId="0" fontId="23" fillId="3" borderId="12" xfId="0" applyFont="1" applyFill="1" applyBorder="1" applyAlignment="1">
      <alignment horizontal="center" vertical="top" wrapText="1"/>
    </xf>
    <xf numFmtId="0" fontId="4" fillId="10" borderId="9" xfId="9" applyFont="1" applyFill="1" applyBorder="1" applyAlignment="1">
      <alignment horizontal="left" vertical="center" wrapText="1"/>
    </xf>
    <xf numFmtId="0" fontId="4" fillId="10" borderId="10" xfId="0" applyFont="1" applyFill="1" applyBorder="1" applyAlignment="1">
      <alignment horizontal="left" vertical="top" wrapText="1"/>
    </xf>
    <xf numFmtId="0" fontId="4" fillId="10" borderId="11" xfId="0" applyFont="1" applyFill="1" applyBorder="1" applyAlignment="1">
      <alignment horizontal="left" vertical="top" wrapText="1"/>
    </xf>
    <xf numFmtId="0" fontId="4" fillId="10" borderId="12" xfId="0" applyFont="1" applyFill="1" applyBorder="1" applyAlignment="1">
      <alignment horizontal="left" vertical="top" wrapText="1"/>
    </xf>
    <xf numFmtId="0" fontId="25" fillId="7" borderId="10" xfId="9" applyFont="1" applyFill="1" applyBorder="1" applyAlignment="1">
      <alignment horizontal="right" vertical="center" wrapText="1"/>
    </xf>
    <xf numFmtId="0" fontId="25" fillId="7" borderId="11" xfId="9" applyFont="1" applyFill="1" applyBorder="1" applyAlignment="1">
      <alignment horizontal="right" vertical="center" wrapText="1"/>
    </xf>
    <xf numFmtId="0" fontId="25" fillId="7" borderId="12" xfId="9" applyFont="1" applyFill="1" applyBorder="1" applyAlignment="1">
      <alignment horizontal="right" vertical="center" wrapText="1"/>
    </xf>
    <xf numFmtId="0" fontId="3" fillId="5" borderId="7" xfId="9" applyFont="1" applyFill="1" applyBorder="1" applyAlignment="1">
      <alignment horizontal="center" vertical="center" wrapText="1"/>
    </xf>
    <xf numFmtId="0" fontId="3" fillId="5" borderId="6" xfId="9" applyFont="1" applyFill="1" applyBorder="1" applyAlignment="1">
      <alignment horizontal="center" vertical="center" wrapText="1"/>
    </xf>
    <xf numFmtId="0" fontId="3" fillId="5" borderId="8" xfId="9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justify" vertical="top" wrapText="1"/>
    </xf>
    <xf numFmtId="0" fontId="23" fillId="3" borderId="11" xfId="0" applyFont="1" applyFill="1" applyBorder="1" applyAlignment="1">
      <alignment horizontal="justify" vertical="top" wrapText="1"/>
    </xf>
    <xf numFmtId="0" fontId="23" fillId="3" borderId="12" xfId="0" applyFont="1" applyFill="1" applyBorder="1" applyAlignment="1">
      <alignment horizontal="justify" vertical="top" wrapText="1"/>
    </xf>
    <xf numFmtId="0" fontId="4" fillId="10" borderId="9" xfId="9" applyFont="1" applyFill="1" applyBorder="1" applyAlignment="1">
      <alignment horizontal="left" vertical="top" wrapText="1"/>
    </xf>
    <xf numFmtId="0" fontId="32" fillId="0" borderId="9" xfId="9" applyFont="1" applyBorder="1" applyAlignment="1">
      <alignment horizontal="left" vertical="top" wrapText="1"/>
    </xf>
    <xf numFmtId="0" fontId="32" fillId="3" borderId="10" xfId="0" applyFont="1" applyFill="1" applyBorder="1" applyAlignment="1">
      <alignment horizontal="justify" vertical="justify" wrapText="1"/>
    </xf>
    <xf numFmtId="0" fontId="32" fillId="3" borderId="11" xfId="0" applyFont="1" applyFill="1" applyBorder="1" applyAlignment="1">
      <alignment horizontal="justify" vertical="justify" wrapText="1"/>
    </xf>
    <xf numFmtId="0" fontId="32" fillId="3" borderId="12" xfId="0" applyFont="1" applyFill="1" applyBorder="1" applyAlignment="1">
      <alignment horizontal="justify" vertical="justify" wrapText="1"/>
    </xf>
    <xf numFmtId="0" fontId="32" fillId="0" borderId="10" xfId="9" applyFont="1" applyBorder="1" applyAlignment="1">
      <alignment horizontal="left" vertical="center" wrapText="1"/>
    </xf>
    <xf numFmtId="0" fontId="32" fillId="0" borderId="11" xfId="9" applyFont="1" applyBorder="1" applyAlignment="1">
      <alignment horizontal="left" vertical="center" wrapText="1"/>
    </xf>
    <xf numFmtId="0" fontId="32" fillId="0" borderId="12" xfId="9" applyFont="1" applyBorder="1" applyAlignment="1">
      <alignment horizontal="left" vertical="center" wrapText="1"/>
    </xf>
    <xf numFmtId="0" fontId="33" fillId="3" borderId="10" xfId="0" applyFont="1" applyFill="1" applyBorder="1" applyAlignment="1">
      <alignment horizontal="justify" vertical="justify" wrapText="1"/>
    </xf>
    <xf numFmtId="0" fontId="33" fillId="3" borderId="11" xfId="0" applyFont="1" applyFill="1" applyBorder="1" applyAlignment="1">
      <alignment horizontal="justify" vertical="justify" wrapText="1"/>
    </xf>
    <xf numFmtId="0" fontId="33" fillId="3" borderId="12" xfId="0" applyFont="1" applyFill="1" applyBorder="1" applyAlignment="1">
      <alignment horizontal="justify" vertical="justify" wrapText="1"/>
    </xf>
    <xf numFmtId="0" fontId="24" fillId="11" borderId="10" xfId="9" applyFont="1" applyFill="1" applyBorder="1" applyAlignment="1">
      <alignment horizontal="left" vertical="center" wrapText="1"/>
    </xf>
    <xf numFmtId="0" fontId="24" fillId="11" borderId="11" xfId="9" applyFont="1" applyFill="1" applyBorder="1" applyAlignment="1">
      <alignment horizontal="left" vertical="center" wrapText="1"/>
    </xf>
    <xf numFmtId="0" fontId="24" fillId="11" borderId="12" xfId="9" applyFont="1" applyFill="1" applyBorder="1" applyAlignment="1">
      <alignment horizontal="left" vertical="center" wrapText="1"/>
    </xf>
    <xf numFmtId="0" fontId="3" fillId="3" borderId="9" xfId="9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3" fillId="3" borderId="9" xfId="9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justify" vertical="top" wrapText="1"/>
    </xf>
    <xf numFmtId="0" fontId="4" fillId="3" borderId="11" xfId="0" applyFont="1" applyFill="1" applyBorder="1" applyAlignment="1">
      <alignment horizontal="justify" vertical="top" wrapText="1"/>
    </xf>
    <xf numFmtId="0" fontId="4" fillId="3" borderId="12" xfId="0" applyFont="1" applyFill="1" applyBorder="1" applyAlignment="1">
      <alignment horizontal="justify" vertical="top" wrapText="1"/>
    </xf>
    <xf numFmtId="0" fontId="3" fillId="3" borderId="10" xfId="9" applyFont="1" applyFill="1" applyBorder="1" applyAlignment="1">
      <alignment horizontal="left" vertical="top" wrapText="1"/>
    </xf>
    <xf numFmtId="0" fontId="3" fillId="3" borderId="11" xfId="9" applyFont="1" applyFill="1" applyBorder="1" applyAlignment="1">
      <alignment horizontal="left" vertical="top" wrapText="1"/>
    </xf>
    <xf numFmtId="0" fontId="3" fillId="3" borderId="12" xfId="9" applyFont="1" applyFill="1" applyBorder="1" applyAlignment="1">
      <alignment horizontal="left" vertical="top" wrapText="1"/>
    </xf>
    <xf numFmtId="0" fontId="25" fillId="7" borderId="10" xfId="9" applyFont="1" applyFill="1" applyBorder="1" applyAlignment="1">
      <alignment horizontal="left" vertical="center" wrapText="1"/>
    </xf>
    <xf numFmtId="0" fontId="25" fillId="7" borderId="11" xfId="9" applyFont="1" applyFill="1" applyBorder="1" applyAlignment="1">
      <alignment horizontal="left" vertical="center" wrapText="1"/>
    </xf>
    <xf numFmtId="0" fontId="24" fillId="7" borderId="7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24" fillId="7" borderId="8" xfId="0" applyFont="1" applyFill="1" applyBorder="1" applyAlignment="1">
      <alignment horizontal="center" vertical="center" wrapText="1"/>
    </xf>
    <xf numFmtId="0" fontId="2" fillId="9" borderId="9" xfId="9" applyFont="1" applyFill="1" applyBorder="1" applyAlignment="1">
      <alignment horizontal="center" vertical="center" wrapText="1"/>
    </xf>
    <xf numFmtId="0" fontId="32" fillId="0" borderId="9" xfId="9" applyFont="1" applyBorder="1" applyAlignment="1">
      <alignment horizontal="left" vertical="center" wrapText="1"/>
    </xf>
    <xf numFmtId="0" fontId="32" fillId="3" borderId="9" xfId="0" applyFont="1" applyFill="1" applyBorder="1" applyAlignment="1">
      <alignment horizontal="left" vertical="center" wrapText="1"/>
    </xf>
    <xf numFmtId="0" fontId="32" fillId="3" borderId="9" xfId="0" applyFont="1" applyFill="1" applyBorder="1" applyAlignment="1">
      <alignment horizontal="justify" vertical="justify" wrapText="1"/>
    </xf>
  </cellXfs>
  <cellStyles count="17">
    <cellStyle name="Estilo 1" xfId="1"/>
    <cellStyle name="Millares 2" xfId="2"/>
    <cellStyle name="Millares 2 2" xfId="3"/>
    <cellStyle name="Normal" xfId="0" builtinId="0"/>
    <cellStyle name="Normal 10" xfId="4"/>
    <cellStyle name="Normal 2" xfId="5"/>
    <cellStyle name="Normal 2 2 2" xfId="6"/>
    <cellStyle name="Normal 3" xfId="7"/>
    <cellStyle name="Normal 3 3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Porcentaje 2" xfId="15"/>
    <cellStyle name="Porcentual" xfId="1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122961</xdr:colOff>
      <xdr:row>0</xdr:row>
      <xdr:rowOff>0</xdr:rowOff>
    </xdr:from>
    <xdr:to>
      <xdr:col>5</xdr:col>
      <xdr:colOff>676475</xdr:colOff>
      <xdr:row>3</xdr:row>
      <xdr:rowOff>161640</xdr:rowOff>
    </xdr:to>
    <xdr:pic>
      <xdr:nvPicPr>
        <xdr:cNvPr id="2" name="Imagen 4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2961" y="0"/>
          <a:ext cx="2208483" cy="76885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"/>
  <dimension ref="A1:AF51"/>
  <sheetViews>
    <sheetView showGridLines="0" tabSelected="1" view="pageBreakPreview" topLeftCell="B34" zoomScale="80" zoomScaleNormal="80" zoomScaleSheetLayoutView="80" zoomScalePageLayoutView="70" workbookViewId="0">
      <selection activeCell="B1" sqref="B1"/>
    </sheetView>
  </sheetViews>
  <sheetFormatPr baseColWidth="10" defaultColWidth="11.42578125" defaultRowHeight="12.75"/>
  <cols>
    <col min="1" max="1" width="8.42578125" style="28" hidden="1" customWidth="1"/>
    <col min="2" max="2" width="4.140625" style="28" customWidth="1"/>
    <col min="3" max="3" width="12.28515625" style="28" customWidth="1"/>
    <col min="4" max="4" width="2.85546875" style="28" customWidth="1"/>
    <col min="5" max="5" width="5.5703125" style="28" customWidth="1"/>
    <col min="6" max="6" width="22.7109375" style="28" customWidth="1"/>
    <col min="7" max="7" width="23.140625" style="28" customWidth="1"/>
    <col min="8" max="8" width="12.7109375" style="28" customWidth="1"/>
    <col min="9" max="9" width="9" style="28" customWidth="1"/>
    <col min="10" max="11" width="9.7109375" style="28" hidden="1" customWidth="1"/>
    <col min="12" max="12" width="9.28515625" style="28" customWidth="1"/>
    <col min="13" max="16" width="4.28515625" style="28" customWidth="1"/>
    <col min="17" max="17" width="4.28515625" style="28" hidden="1" customWidth="1"/>
    <col min="18" max="21" width="4.28515625" style="28" customWidth="1"/>
    <col min="22" max="22" width="4.28515625" style="28" hidden="1" customWidth="1"/>
    <col min="23" max="26" width="4.28515625" style="28" customWidth="1"/>
    <col min="27" max="27" width="16.42578125" style="28" hidden="1" customWidth="1"/>
    <col min="28" max="28" width="12.5703125" style="28" customWidth="1"/>
    <col min="29" max="29" width="12.42578125" style="28" customWidth="1"/>
    <col min="30" max="30" width="15" style="28" customWidth="1"/>
    <col min="31" max="31" width="15.42578125" style="28" customWidth="1"/>
    <col min="32" max="32" width="27.140625" style="28" hidden="1" customWidth="1"/>
    <col min="33" max="34" width="13.5703125" style="28" bestFit="1" customWidth="1"/>
    <col min="35" max="16384" width="11.42578125" style="28"/>
  </cols>
  <sheetData>
    <row r="1" spans="1:32" ht="15.75">
      <c r="G1" s="60" t="s">
        <v>60</v>
      </c>
      <c r="H1" s="61"/>
      <c r="I1" s="61"/>
      <c r="J1" s="61"/>
      <c r="K1" s="61"/>
      <c r="L1" s="61"/>
      <c r="M1" s="61"/>
      <c r="N1" s="61"/>
      <c r="O1" s="61"/>
      <c r="P1" s="61"/>
      <c r="Q1" s="62"/>
    </row>
    <row r="2" spans="1:32" ht="15.75">
      <c r="G2" s="60" t="s">
        <v>1</v>
      </c>
      <c r="H2" s="61"/>
      <c r="I2" s="61"/>
      <c r="J2" s="61"/>
      <c r="K2" s="61"/>
      <c r="L2" s="61"/>
      <c r="M2" s="61"/>
      <c r="N2" s="61"/>
      <c r="O2" s="61"/>
      <c r="P2" s="61"/>
      <c r="Q2" s="62"/>
    </row>
    <row r="3" spans="1:32" ht="15.75">
      <c r="G3" s="60" t="s">
        <v>85</v>
      </c>
      <c r="H3" s="61"/>
      <c r="I3" s="61"/>
      <c r="J3" s="61"/>
      <c r="K3" s="61"/>
      <c r="L3" s="61"/>
      <c r="M3" s="61"/>
      <c r="N3" s="61"/>
      <c r="O3" s="61"/>
      <c r="P3" s="61"/>
      <c r="Q3" s="62"/>
    </row>
    <row r="4" spans="1:32" ht="15.75">
      <c r="G4" s="60" t="s">
        <v>2</v>
      </c>
      <c r="H4" s="61"/>
      <c r="I4" s="61"/>
      <c r="J4" s="61"/>
      <c r="K4" s="61"/>
      <c r="L4" s="61"/>
      <c r="M4" s="61"/>
      <c r="N4" s="61"/>
      <c r="O4" s="61"/>
      <c r="P4" s="61"/>
      <c r="Q4" s="62"/>
    </row>
    <row r="5" spans="1:32" ht="15.75">
      <c r="G5" s="60" t="s">
        <v>3</v>
      </c>
      <c r="H5" s="61"/>
      <c r="I5" s="61"/>
      <c r="J5" s="61"/>
      <c r="K5" s="61"/>
      <c r="L5" s="61"/>
      <c r="M5" s="61"/>
      <c r="N5" s="61"/>
      <c r="O5" s="61"/>
      <c r="P5" s="61"/>
      <c r="Q5" s="62"/>
    </row>
    <row r="6" spans="1:32" ht="15.75">
      <c r="G6" s="60" t="s">
        <v>60</v>
      </c>
      <c r="H6" s="61"/>
      <c r="I6" s="61"/>
      <c r="J6" s="61"/>
      <c r="K6" s="61"/>
      <c r="L6" s="61"/>
      <c r="M6" s="61"/>
      <c r="N6" s="61"/>
      <c r="O6" s="61"/>
      <c r="P6" s="61"/>
      <c r="Q6" s="62"/>
    </row>
    <row r="7" spans="1:32" ht="15.75">
      <c r="G7" s="60" t="s">
        <v>83</v>
      </c>
      <c r="H7" s="61"/>
      <c r="I7" s="61"/>
      <c r="J7" s="61"/>
      <c r="K7" s="61"/>
      <c r="L7" s="61"/>
      <c r="M7" s="61"/>
      <c r="N7" s="61"/>
      <c r="O7" s="61"/>
      <c r="P7" s="61"/>
      <c r="Q7" s="62"/>
    </row>
    <row r="8" spans="1:32" ht="15.75">
      <c r="G8" s="60" t="s">
        <v>84</v>
      </c>
      <c r="H8" s="61"/>
      <c r="I8" s="61"/>
      <c r="J8" s="61"/>
      <c r="K8" s="61"/>
      <c r="L8" s="61"/>
      <c r="M8" s="61"/>
      <c r="N8" s="61"/>
      <c r="O8" s="61"/>
      <c r="P8" s="61"/>
      <c r="Q8" s="62"/>
    </row>
    <row r="9" spans="1:32" ht="45.75" customHeight="1">
      <c r="B9" s="109" t="s">
        <v>82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1"/>
    </row>
    <row r="10" spans="1:32" s="53" customFormat="1" ht="24" customHeight="1">
      <c r="A10" s="30"/>
      <c r="B10" s="112" t="s">
        <v>66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54"/>
    </row>
    <row r="11" spans="1:32" s="30" customFormat="1" ht="29.25" customHeight="1">
      <c r="B11" s="113" t="s">
        <v>4</v>
      </c>
      <c r="C11" s="113"/>
      <c r="D11" s="113"/>
      <c r="E11" s="114" t="s">
        <v>5</v>
      </c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4"/>
      <c r="AB11" s="114"/>
      <c r="AC11" s="114"/>
      <c r="AD11" s="114"/>
      <c r="AE11" s="114"/>
    </row>
    <row r="12" spans="1:32" s="30" customFormat="1" ht="14.25">
      <c r="B12" s="83" t="s">
        <v>6</v>
      </c>
      <c r="C12" s="83"/>
      <c r="D12" s="83"/>
      <c r="E12" s="115" t="s">
        <v>7</v>
      </c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</row>
    <row r="13" spans="1:32" s="30" customFormat="1" ht="30.75" customHeight="1">
      <c r="B13" s="83" t="s">
        <v>8</v>
      </c>
      <c r="C13" s="83"/>
      <c r="D13" s="83"/>
      <c r="E13" s="84" t="s">
        <v>9</v>
      </c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6"/>
    </row>
    <row r="14" spans="1:32" s="30" customFormat="1" ht="252.75" customHeight="1">
      <c r="B14" s="87" t="s">
        <v>10</v>
      </c>
      <c r="C14" s="88"/>
      <c r="D14" s="89"/>
      <c r="E14" s="90" t="s">
        <v>81</v>
      </c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2"/>
    </row>
    <row r="15" spans="1:32" ht="27.95" customHeight="1">
      <c r="B15" s="93" t="s">
        <v>71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5"/>
    </row>
    <row r="16" spans="1:32" s="30" customFormat="1" ht="22.5" customHeight="1">
      <c r="B16" s="96" t="s">
        <v>11</v>
      </c>
      <c r="C16" s="96"/>
      <c r="D16" s="96"/>
      <c r="E16" s="96"/>
      <c r="F16" s="97" t="s">
        <v>12</v>
      </c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9"/>
    </row>
    <row r="17" spans="2:32" s="30" customFormat="1" ht="36" customHeight="1">
      <c r="B17" s="100" t="s">
        <v>13</v>
      </c>
      <c r="C17" s="100"/>
      <c r="D17" s="100"/>
      <c r="E17" s="100"/>
      <c r="F17" s="101" t="s">
        <v>80</v>
      </c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3"/>
    </row>
    <row r="18" spans="2:32" s="30" customFormat="1" ht="22.5" customHeight="1">
      <c r="B18" s="104" t="s">
        <v>14</v>
      </c>
      <c r="C18" s="105"/>
      <c r="D18" s="105"/>
      <c r="E18" s="106"/>
      <c r="F18" s="97" t="s">
        <v>62</v>
      </c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9"/>
    </row>
    <row r="19" spans="2:32" s="30" customFormat="1" ht="25.5" customHeight="1">
      <c r="B19" s="107" t="s">
        <v>15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52"/>
    </row>
    <row r="20" spans="2:32" s="30" customFormat="1" ht="21.75" customHeight="1">
      <c r="B20" s="82" t="s">
        <v>16</v>
      </c>
      <c r="C20" s="82"/>
      <c r="D20" s="82"/>
      <c r="E20" s="82"/>
      <c r="F20" s="70" t="s">
        <v>17</v>
      </c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2"/>
    </row>
    <row r="21" spans="2:32" s="30" customFormat="1" ht="20.25" customHeight="1">
      <c r="B21" s="69" t="s">
        <v>18</v>
      </c>
      <c r="C21" s="69"/>
      <c r="D21" s="69"/>
      <c r="E21" s="69"/>
      <c r="F21" s="70" t="s">
        <v>19</v>
      </c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2"/>
    </row>
    <row r="22" spans="2:32" ht="21" customHeight="1">
      <c r="B22" s="51"/>
      <c r="C22" s="73" t="s">
        <v>79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5"/>
    </row>
    <row r="23" spans="2:32" ht="59.25" customHeight="1">
      <c r="B23" s="50" t="s">
        <v>0</v>
      </c>
      <c r="C23" s="76" t="s">
        <v>20</v>
      </c>
      <c r="D23" s="77"/>
      <c r="E23" s="78"/>
      <c r="F23" s="49" t="s">
        <v>21</v>
      </c>
      <c r="G23" s="48" t="s">
        <v>22</v>
      </c>
      <c r="H23" s="47" t="s">
        <v>23</v>
      </c>
      <c r="I23" s="45" t="s">
        <v>24</v>
      </c>
      <c r="J23" s="46" t="s">
        <v>78</v>
      </c>
      <c r="K23" s="46" t="s">
        <v>77</v>
      </c>
      <c r="L23" s="45" t="s">
        <v>25</v>
      </c>
      <c r="M23" s="55" t="s">
        <v>26</v>
      </c>
      <c r="N23" s="44" t="s">
        <v>27</v>
      </c>
      <c r="O23" s="1" t="s">
        <v>28</v>
      </c>
      <c r="P23" s="1" t="s">
        <v>29</v>
      </c>
      <c r="Q23" s="2" t="s">
        <v>76</v>
      </c>
      <c r="R23" s="43" t="s">
        <v>30</v>
      </c>
      <c r="S23" s="43" t="s">
        <v>31</v>
      </c>
      <c r="T23" s="43" t="s">
        <v>32</v>
      </c>
      <c r="U23" s="43" t="s">
        <v>33</v>
      </c>
      <c r="V23" s="2" t="s">
        <v>34</v>
      </c>
      <c r="W23" s="43" t="s">
        <v>35</v>
      </c>
      <c r="X23" s="43" t="s">
        <v>36</v>
      </c>
      <c r="Y23" s="43" t="s">
        <v>37</v>
      </c>
      <c r="Z23" s="42" t="s">
        <v>38</v>
      </c>
      <c r="AA23" s="41" t="s">
        <v>39</v>
      </c>
      <c r="AB23" s="41" t="s">
        <v>40</v>
      </c>
      <c r="AC23" s="41" t="s">
        <v>41</v>
      </c>
      <c r="AD23" s="41" t="s">
        <v>75</v>
      </c>
      <c r="AE23" s="40" t="s">
        <v>61</v>
      </c>
    </row>
    <row r="24" spans="2:32" ht="98.25" customHeight="1">
      <c r="B24" s="3">
        <v>2</v>
      </c>
      <c r="C24" s="79" t="s">
        <v>67</v>
      </c>
      <c r="D24" s="80"/>
      <c r="E24" s="81"/>
      <c r="F24" s="38"/>
      <c r="G24" s="39"/>
      <c r="H24" s="4" t="s">
        <v>42</v>
      </c>
      <c r="I24" s="5">
        <v>435</v>
      </c>
      <c r="J24" s="5" t="s">
        <v>74</v>
      </c>
      <c r="K24" s="5"/>
      <c r="L24" s="5">
        <f>SUM(L25:L27)</f>
        <v>489</v>
      </c>
      <c r="M24" s="56">
        <f>SUM(M25:M27)</f>
        <v>34</v>
      </c>
      <c r="N24" s="24">
        <f t="shared" ref="N24:P24" si="0">SUM(N25:N27)</f>
        <v>62</v>
      </c>
      <c r="O24" s="5">
        <f t="shared" si="0"/>
        <v>0</v>
      </c>
      <c r="P24" s="5">
        <f t="shared" si="0"/>
        <v>0</v>
      </c>
      <c r="Q24" s="5">
        <f>SUM(Q25:Q27)</f>
        <v>96</v>
      </c>
      <c r="R24" s="5">
        <f>SUM(R25:R27)</f>
        <v>0</v>
      </c>
      <c r="S24" s="5">
        <f t="shared" ref="S24:U24" si="1">SUM(S25:S27)</f>
        <v>0</v>
      </c>
      <c r="T24" s="5">
        <f t="shared" si="1"/>
        <v>0</v>
      </c>
      <c r="U24" s="5">
        <f t="shared" si="1"/>
        <v>0</v>
      </c>
      <c r="V24" s="5">
        <f>SUM(V25:V27)</f>
        <v>0</v>
      </c>
      <c r="W24" s="5">
        <f>SUM(W25:W27)</f>
        <v>0</v>
      </c>
      <c r="X24" s="5">
        <f t="shared" ref="X24:Z24" si="2">SUM(X25:X27)</f>
        <v>0</v>
      </c>
      <c r="Y24" s="5">
        <f t="shared" si="2"/>
        <v>0</v>
      </c>
      <c r="Z24" s="5">
        <f t="shared" si="2"/>
        <v>0</v>
      </c>
      <c r="AA24" s="5">
        <f>SUM(AA25:AA27)</f>
        <v>0</v>
      </c>
      <c r="AB24" s="6">
        <f>+Q24+V24+AA24</f>
        <v>96</v>
      </c>
      <c r="AC24" s="7">
        <f>+AB24/L24</f>
        <v>0.19631901840490798</v>
      </c>
      <c r="AD24" s="8">
        <v>15080438</v>
      </c>
      <c r="AE24" s="9" t="s">
        <v>43</v>
      </c>
      <c r="AF24" s="23">
        <f>31+31+31+31</f>
        <v>124</v>
      </c>
    </row>
    <row r="25" spans="2:32" ht="69.75" customHeight="1">
      <c r="B25" s="10"/>
      <c r="C25" s="66"/>
      <c r="D25" s="67"/>
      <c r="E25" s="68"/>
      <c r="F25" s="11" t="s">
        <v>68</v>
      </c>
      <c r="G25" s="39"/>
      <c r="H25" s="4" t="s">
        <v>42</v>
      </c>
      <c r="I25" s="5">
        <v>25</v>
      </c>
      <c r="J25" s="5"/>
      <c r="K25" s="5"/>
      <c r="L25" s="5">
        <v>26</v>
      </c>
      <c r="M25" s="56">
        <v>7</v>
      </c>
      <c r="N25" s="58">
        <v>5</v>
      </c>
      <c r="O25" s="5"/>
      <c r="P25" s="5"/>
      <c r="Q25" s="5">
        <f>SUM(M25:P25)</f>
        <v>12</v>
      </c>
      <c r="R25" s="5"/>
      <c r="S25" s="5"/>
      <c r="T25" s="5"/>
      <c r="U25" s="5"/>
      <c r="V25" s="5">
        <f>SUM(R25:U25)</f>
        <v>0</v>
      </c>
      <c r="W25" s="5"/>
      <c r="X25" s="5"/>
      <c r="Y25" s="5"/>
      <c r="Z25" s="5"/>
      <c r="AA25" s="5">
        <f>SUM(W25:Z25)</f>
        <v>0</v>
      </c>
      <c r="AB25" s="6">
        <f t="shared" ref="AB25:AB39" si="3">+Q25+V25+AA25</f>
        <v>12</v>
      </c>
      <c r="AC25" s="7">
        <f t="shared" ref="AC25:AC39" si="4">+AB25/L25</f>
        <v>0.46153846153846156</v>
      </c>
      <c r="AD25" s="8"/>
      <c r="AE25" s="12" t="s">
        <v>44</v>
      </c>
      <c r="AF25" s="23">
        <v>0</v>
      </c>
    </row>
    <row r="26" spans="2:32" ht="57.75" customHeight="1">
      <c r="B26" s="38"/>
      <c r="C26" s="66"/>
      <c r="D26" s="67"/>
      <c r="E26" s="68"/>
      <c r="F26" s="11" t="s">
        <v>69</v>
      </c>
      <c r="G26" s="39"/>
      <c r="H26" s="4" t="s">
        <v>42</v>
      </c>
      <c r="I26" s="5">
        <v>350</v>
      </c>
      <c r="J26" s="5" t="s">
        <v>74</v>
      </c>
      <c r="K26" s="5"/>
      <c r="L26" s="5">
        <v>403</v>
      </c>
      <c r="M26" s="56">
        <f>19+4+1+3</f>
        <v>27</v>
      </c>
      <c r="N26" s="58">
        <f>27+1+12+6+1+2+2+2</f>
        <v>53</v>
      </c>
      <c r="O26" s="5"/>
      <c r="P26" s="5"/>
      <c r="Q26" s="5">
        <f t="shared" ref="Q26:Q27" si="5">SUM(M26:P26)</f>
        <v>80</v>
      </c>
      <c r="R26" s="5"/>
      <c r="S26" s="5"/>
      <c r="T26" s="5"/>
      <c r="U26" s="5"/>
      <c r="V26" s="5">
        <f t="shared" ref="V26:V27" si="6">SUM(R26:U26)</f>
        <v>0</v>
      </c>
      <c r="W26" s="5"/>
      <c r="X26" s="5"/>
      <c r="Y26" s="5"/>
      <c r="Z26" s="5"/>
      <c r="AA26" s="5">
        <f t="shared" ref="AA26:AA27" si="7">SUM(W26:Z26)</f>
        <v>0</v>
      </c>
      <c r="AB26" s="6">
        <f t="shared" si="3"/>
        <v>80</v>
      </c>
      <c r="AC26" s="7">
        <f t="shared" si="4"/>
        <v>0.19851116625310175</v>
      </c>
      <c r="AD26" s="8"/>
      <c r="AE26" s="12" t="s">
        <v>45</v>
      </c>
      <c r="AF26" s="23">
        <f>21+21+21+21</f>
        <v>84</v>
      </c>
    </row>
    <row r="27" spans="2:32" ht="72" customHeight="1">
      <c r="B27" s="10"/>
      <c r="C27" s="66"/>
      <c r="D27" s="67"/>
      <c r="E27" s="68"/>
      <c r="F27" s="11" t="s">
        <v>70</v>
      </c>
      <c r="G27" s="39"/>
      <c r="H27" s="4" t="s">
        <v>42</v>
      </c>
      <c r="I27" s="5">
        <v>60</v>
      </c>
      <c r="J27" s="5"/>
      <c r="K27" s="5"/>
      <c r="L27" s="5">
        <v>60</v>
      </c>
      <c r="M27" s="56">
        <v>0</v>
      </c>
      <c r="N27" s="58">
        <v>4</v>
      </c>
      <c r="O27" s="5"/>
      <c r="P27" s="5"/>
      <c r="Q27" s="5">
        <f t="shared" si="5"/>
        <v>4</v>
      </c>
      <c r="R27" s="5"/>
      <c r="S27" s="5"/>
      <c r="T27" s="5"/>
      <c r="U27" s="5"/>
      <c r="V27" s="5">
        <f t="shared" si="6"/>
        <v>0</v>
      </c>
      <c r="W27" s="5"/>
      <c r="X27" s="5"/>
      <c r="Y27" s="5"/>
      <c r="Z27" s="5"/>
      <c r="AA27" s="5">
        <f t="shared" si="7"/>
        <v>0</v>
      </c>
      <c r="AB27" s="6">
        <f t="shared" si="3"/>
        <v>4</v>
      </c>
      <c r="AC27" s="7">
        <f t="shared" si="4"/>
        <v>6.6666666666666666E-2</v>
      </c>
      <c r="AD27" s="8"/>
      <c r="AE27" s="12" t="s">
        <v>46</v>
      </c>
      <c r="AF27" s="23">
        <f>10+10+10+10</f>
        <v>40</v>
      </c>
    </row>
    <row r="28" spans="2:32" ht="116.25" customHeight="1">
      <c r="B28" s="38"/>
      <c r="C28" s="66"/>
      <c r="D28" s="67"/>
      <c r="E28" s="68"/>
      <c r="F28" s="13"/>
      <c r="G28" s="11" t="s">
        <v>63</v>
      </c>
      <c r="H28" s="13" t="s">
        <v>47</v>
      </c>
      <c r="I28" s="14">
        <v>48</v>
      </c>
      <c r="J28" s="14"/>
      <c r="K28" s="14"/>
      <c r="L28" s="14">
        <v>48</v>
      </c>
      <c r="M28" s="57">
        <v>4</v>
      </c>
      <c r="N28" s="59">
        <v>22</v>
      </c>
      <c r="O28" s="14"/>
      <c r="P28" s="14"/>
      <c r="Q28" s="14">
        <f>SUM(M28:P28)</f>
        <v>26</v>
      </c>
      <c r="R28" s="14"/>
      <c r="S28" s="14"/>
      <c r="T28" s="14"/>
      <c r="U28" s="14"/>
      <c r="V28" s="14">
        <f>SUM(R28:U28)</f>
        <v>0</v>
      </c>
      <c r="W28" s="14"/>
      <c r="X28" s="14"/>
      <c r="Y28" s="14"/>
      <c r="Z28" s="14"/>
      <c r="AA28" s="14">
        <f>SUM(W28:Z28)</f>
        <v>0</v>
      </c>
      <c r="AB28" s="15">
        <f t="shared" si="3"/>
        <v>26</v>
      </c>
      <c r="AC28" s="16">
        <f t="shared" si="4"/>
        <v>0.54166666666666663</v>
      </c>
      <c r="AD28" s="17"/>
      <c r="AE28" s="8" t="s">
        <v>48</v>
      </c>
    </row>
    <row r="29" spans="2:32" ht="28.5" customHeight="1">
      <c r="B29" s="38"/>
      <c r="C29" s="66"/>
      <c r="D29" s="67"/>
      <c r="E29" s="68"/>
      <c r="F29" s="13"/>
      <c r="G29" s="18" t="s">
        <v>49</v>
      </c>
      <c r="H29" s="19" t="s">
        <v>50</v>
      </c>
      <c r="I29" s="14">
        <v>100</v>
      </c>
      <c r="J29" s="14"/>
      <c r="K29" s="14"/>
      <c r="L29" s="14">
        <v>100</v>
      </c>
      <c r="M29" s="57">
        <v>3</v>
      </c>
      <c r="N29" s="59">
        <v>0</v>
      </c>
      <c r="O29" s="14"/>
      <c r="P29" s="14"/>
      <c r="Q29" s="14">
        <f t="shared" ref="Q29:Q39" si="8">SUM(M29:P29)</f>
        <v>3</v>
      </c>
      <c r="R29" s="14"/>
      <c r="S29" s="14"/>
      <c r="T29" s="14"/>
      <c r="U29" s="14"/>
      <c r="V29" s="14">
        <f t="shared" ref="V29:V39" si="9">SUM(R29:U29)</f>
        <v>0</v>
      </c>
      <c r="W29" s="14"/>
      <c r="X29" s="14"/>
      <c r="Y29" s="14"/>
      <c r="Z29" s="14"/>
      <c r="AA29" s="14">
        <f t="shared" ref="AA29:AA39" si="10">SUM(W29:Z29)</f>
        <v>0</v>
      </c>
      <c r="AB29" s="15">
        <f t="shared" si="3"/>
        <v>3</v>
      </c>
      <c r="AC29" s="16">
        <f t="shared" si="4"/>
        <v>0.03</v>
      </c>
      <c r="AD29" s="8"/>
      <c r="AE29" s="8" t="s">
        <v>46</v>
      </c>
    </row>
    <row r="30" spans="2:32" ht="18" customHeight="1">
      <c r="B30" s="38"/>
      <c r="C30" s="66"/>
      <c r="D30" s="67"/>
      <c r="E30" s="68"/>
      <c r="F30" s="13"/>
      <c r="G30" s="18" t="s">
        <v>51</v>
      </c>
      <c r="H30" s="19" t="s">
        <v>42</v>
      </c>
      <c r="I30" s="20">
        <v>370</v>
      </c>
      <c r="J30" s="20"/>
      <c r="K30" s="20"/>
      <c r="L30" s="20">
        <v>370</v>
      </c>
      <c r="M30" s="57">
        <v>49</v>
      </c>
      <c r="N30" s="59">
        <v>15</v>
      </c>
      <c r="O30" s="14"/>
      <c r="P30" s="14"/>
      <c r="Q30" s="14">
        <f t="shared" si="8"/>
        <v>64</v>
      </c>
      <c r="R30" s="14"/>
      <c r="S30" s="14"/>
      <c r="T30" s="14"/>
      <c r="U30" s="14"/>
      <c r="V30" s="14">
        <f t="shared" si="9"/>
        <v>0</v>
      </c>
      <c r="W30" s="14"/>
      <c r="X30" s="14"/>
      <c r="Y30" s="14"/>
      <c r="Z30" s="14"/>
      <c r="AA30" s="14">
        <f t="shared" si="10"/>
        <v>0</v>
      </c>
      <c r="AB30" s="15">
        <f t="shared" si="3"/>
        <v>64</v>
      </c>
      <c r="AC30" s="16">
        <f t="shared" si="4"/>
        <v>0.17297297297297298</v>
      </c>
      <c r="AD30" s="17"/>
      <c r="AE30" s="8" t="s">
        <v>46</v>
      </c>
    </row>
    <row r="31" spans="2:32" ht="102">
      <c r="B31" s="38"/>
      <c r="C31" s="66"/>
      <c r="D31" s="67"/>
      <c r="E31" s="68"/>
      <c r="F31" s="13"/>
      <c r="G31" s="18" t="s">
        <v>52</v>
      </c>
      <c r="H31" s="19" t="s">
        <v>42</v>
      </c>
      <c r="I31" s="14">
        <v>45</v>
      </c>
      <c r="J31" s="14"/>
      <c r="K31" s="14"/>
      <c r="L31" s="14">
        <v>45</v>
      </c>
      <c r="M31" s="57">
        <v>4</v>
      </c>
      <c r="N31" s="59">
        <v>2</v>
      </c>
      <c r="O31" s="14"/>
      <c r="P31" s="14"/>
      <c r="Q31" s="14">
        <f t="shared" si="8"/>
        <v>6</v>
      </c>
      <c r="R31" s="14"/>
      <c r="S31" s="14"/>
      <c r="T31" s="14"/>
      <c r="U31" s="14"/>
      <c r="V31" s="14">
        <f t="shared" si="9"/>
        <v>0</v>
      </c>
      <c r="W31" s="14"/>
      <c r="X31" s="14"/>
      <c r="Y31" s="14"/>
      <c r="Z31" s="14"/>
      <c r="AA31" s="14">
        <f t="shared" si="10"/>
        <v>0</v>
      </c>
      <c r="AB31" s="15">
        <f t="shared" si="3"/>
        <v>6</v>
      </c>
      <c r="AC31" s="16">
        <f t="shared" si="4"/>
        <v>0.13333333333333333</v>
      </c>
      <c r="AD31" s="17"/>
      <c r="AE31" s="8" t="s">
        <v>44</v>
      </c>
    </row>
    <row r="32" spans="2:32" ht="43.5" customHeight="1">
      <c r="B32" s="38"/>
      <c r="C32" s="66"/>
      <c r="D32" s="67"/>
      <c r="E32" s="68"/>
      <c r="F32" s="13"/>
      <c r="G32" s="18" t="s">
        <v>53</v>
      </c>
      <c r="H32" s="19" t="s">
        <v>42</v>
      </c>
      <c r="I32" s="20">
        <v>1000</v>
      </c>
      <c r="J32" s="14"/>
      <c r="K32" s="14"/>
      <c r="L32" s="20">
        <v>1000</v>
      </c>
      <c r="M32" s="57">
        <v>17</v>
      </c>
      <c r="N32" s="59">
        <v>36</v>
      </c>
      <c r="O32" s="14"/>
      <c r="P32" s="14"/>
      <c r="Q32" s="14">
        <f t="shared" si="8"/>
        <v>53</v>
      </c>
      <c r="R32" s="14"/>
      <c r="S32" s="14"/>
      <c r="T32" s="14"/>
      <c r="U32" s="14"/>
      <c r="V32" s="14">
        <f t="shared" si="9"/>
        <v>0</v>
      </c>
      <c r="W32" s="14"/>
      <c r="X32" s="14"/>
      <c r="Y32" s="14"/>
      <c r="Z32" s="14"/>
      <c r="AA32" s="14">
        <f t="shared" si="10"/>
        <v>0</v>
      </c>
      <c r="AB32" s="15">
        <f t="shared" si="3"/>
        <v>53</v>
      </c>
      <c r="AC32" s="16">
        <f t="shared" si="4"/>
        <v>5.2999999999999999E-2</v>
      </c>
      <c r="AD32" s="17"/>
      <c r="AE32" s="8" t="s">
        <v>44</v>
      </c>
    </row>
    <row r="33" spans="2:31" ht="29.25" customHeight="1">
      <c r="B33" s="38"/>
      <c r="C33" s="66"/>
      <c r="D33" s="67"/>
      <c r="E33" s="68"/>
      <c r="F33" s="13"/>
      <c r="G33" s="18" t="s">
        <v>54</v>
      </c>
      <c r="H33" s="19" t="s">
        <v>42</v>
      </c>
      <c r="I33" s="20">
        <v>1050</v>
      </c>
      <c r="J33" s="20"/>
      <c r="K33" s="20"/>
      <c r="L33" s="20">
        <v>1050</v>
      </c>
      <c r="M33" s="57">
        <f>19+4+1+3</f>
        <v>27</v>
      </c>
      <c r="N33" s="59">
        <f>206+49+32+3+2+2+2</f>
        <v>296</v>
      </c>
      <c r="O33" s="14"/>
      <c r="P33" s="14"/>
      <c r="Q33" s="14">
        <f t="shared" si="8"/>
        <v>323</v>
      </c>
      <c r="R33" s="14"/>
      <c r="S33" s="14"/>
      <c r="T33" s="14"/>
      <c r="U33" s="14"/>
      <c r="V33" s="14">
        <f t="shared" si="9"/>
        <v>0</v>
      </c>
      <c r="W33" s="14"/>
      <c r="X33" s="14"/>
      <c r="Y33" s="14"/>
      <c r="Z33" s="14"/>
      <c r="AA33" s="14">
        <f t="shared" si="10"/>
        <v>0</v>
      </c>
      <c r="AB33" s="15">
        <f t="shared" si="3"/>
        <v>323</v>
      </c>
      <c r="AC33" s="16">
        <f t="shared" si="4"/>
        <v>0.30761904761904763</v>
      </c>
      <c r="AD33" s="17"/>
      <c r="AE33" s="8" t="s">
        <v>45</v>
      </c>
    </row>
    <row r="34" spans="2:31" ht="42" customHeight="1">
      <c r="B34" s="38"/>
      <c r="C34" s="66"/>
      <c r="D34" s="67"/>
      <c r="E34" s="68"/>
      <c r="F34" s="13"/>
      <c r="G34" s="21" t="s">
        <v>64</v>
      </c>
      <c r="H34" s="19" t="s">
        <v>42</v>
      </c>
      <c r="I34" s="20">
        <v>3000</v>
      </c>
      <c r="J34" s="20"/>
      <c r="K34" s="20"/>
      <c r="L34" s="20">
        <v>3000</v>
      </c>
      <c r="M34" s="57">
        <v>167</v>
      </c>
      <c r="N34" s="59">
        <f>280+11</f>
        <v>291</v>
      </c>
      <c r="O34" s="14"/>
      <c r="P34" s="14"/>
      <c r="Q34" s="14">
        <f t="shared" si="8"/>
        <v>458</v>
      </c>
      <c r="R34" s="14"/>
      <c r="S34" s="14"/>
      <c r="T34" s="14"/>
      <c r="U34" s="14"/>
      <c r="V34" s="14">
        <f t="shared" si="9"/>
        <v>0</v>
      </c>
      <c r="W34" s="14"/>
      <c r="X34" s="14"/>
      <c r="Y34" s="14"/>
      <c r="Z34" s="14"/>
      <c r="AA34" s="14">
        <f t="shared" si="10"/>
        <v>0</v>
      </c>
      <c r="AB34" s="15">
        <f t="shared" si="3"/>
        <v>458</v>
      </c>
      <c r="AC34" s="16">
        <f t="shared" si="4"/>
        <v>0.15266666666666667</v>
      </c>
      <c r="AD34" s="17"/>
      <c r="AE34" s="8" t="s">
        <v>45</v>
      </c>
    </row>
    <row r="35" spans="2:31" ht="45.75" customHeight="1">
      <c r="B35" s="38"/>
      <c r="C35" s="66"/>
      <c r="D35" s="67"/>
      <c r="E35" s="68"/>
      <c r="F35" s="13"/>
      <c r="G35" s="18" t="s">
        <v>55</v>
      </c>
      <c r="H35" s="19" t="s">
        <v>50</v>
      </c>
      <c r="I35" s="14">
        <v>12</v>
      </c>
      <c r="J35" s="14"/>
      <c r="K35" s="14"/>
      <c r="L35" s="14">
        <v>12</v>
      </c>
      <c r="M35" s="57">
        <v>0</v>
      </c>
      <c r="N35" s="59">
        <v>1</v>
      </c>
      <c r="O35" s="14"/>
      <c r="P35" s="14"/>
      <c r="Q35" s="14">
        <f t="shared" si="8"/>
        <v>1</v>
      </c>
      <c r="R35" s="14"/>
      <c r="S35" s="14"/>
      <c r="T35" s="14"/>
      <c r="U35" s="14"/>
      <c r="V35" s="14">
        <f t="shared" si="9"/>
        <v>0</v>
      </c>
      <c r="W35" s="14"/>
      <c r="X35" s="14"/>
      <c r="Y35" s="14"/>
      <c r="Z35" s="14"/>
      <c r="AA35" s="14">
        <f t="shared" si="10"/>
        <v>0</v>
      </c>
      <c r="AB35" s="15">
        <f t="shared" si="3"/>
        <v>1</v>
      </c>
      <c r="AC35" s="16">
        <f t="shared" si="4"/>
        <v>8.3333333333333329E-2</v>
      </c>
      <c r="AD35" s="17"/>
      <c r="AE35" s="8" t="s">
        <v>45</v>
      </c>
    </row>
    <row r="36" spans="2:31" ht="54" customHeight="1">
      <c r="B36" s="38"/>
      <c r="C36" s="66"/>
      <c r="D36" s="67"/>
      <c r="E36" s="68"/>
      <c r="F36" s="13"/>
      <c r="G36" s="18" t="s">
        <v>56</v>
      </c>
      <c r="H36" s="13" t="s">
        <v>47</v>
      </c>
      <c r="I36" s="22">
        <v>8</v>
      </c>
      <c r="J36" s="22"/>
      <c r="K36" s="22"/>
      <c r="L36" s="14">
        <v>8</v>
      </c>
      <c r="M36" s="57">
        <v>0</v>
      </c>
      <c r="N36" s="59">
        <v>0</v>
      </c>
      <c r="O36" s="14"/>
      <c r="P36" s="14"/>
      <c r="Q36" s="14">
        <f t="shared" si="8"/>
        <v>0</v>
      </c>
      <c r="R36" s="14"/>
      <c r="S36" s="14"/>
      <c r="T36" s="14"/>
      <c r="U36" s="14"/>
      <c r="V36" s="14">
        <f t="shared" si="9"/>
        <v>0</v>
      </c>
      <c r="W36" s="14"/>
      <c r="X36" s="14"/>
      <c r="Y36" s="14"/>
      <c r="Z36" s="14"/>
      <c r="AA36" s="14">
        <f t="shared" si="10"/>
        <v>0</v>
      </c>
      <c r="AB36" s="15">
        <f t="shared" si="3"/>
        <v>0</v>
      </c>
      <c r="AC36" s="16">
        <f t="shared" si="4"/>
        <v>0</v>
      </c>
      <c r="AD36" s="17"/>
      <c r="AE36" s="8" t="s">
        <v>57</v>
      </c>
    </row>
    <row r="37" spans="2:31" ht="56.25" customHeight="1">
      <c r="B37" s="38"/>
      <c r="C37" s="66"/>
      <c r="D37" s="67"/>
      <c r="E37" s="68"/>
      <c r="F37" s="13"/>
      <c r="G37" s="18" t="s">
        <v>58</v>
      </c>
      <c r="H37" s="14" t="s">
        <v>42</v>
      </c>
      <c r="I37" s="22">
        <v>60</v>
      </c>
      <c r="J37" s="22"/>
      <c r="K37" s="22"/>
      <c r="L37" s="14">
        <v>60</v>
      </c>
      <c r="M37" s="57">
        <v>2</v>
      </c>
      <c r="N37" s="59">
        <v>1</v>
      </c>
      <c r="O37" s="14"/>
      <c r="P37" s="14"/>
      <c r="Q37" s="14">
        <f t="shared" si="8"/>
        <v>3</v>
      </c>
      <c r="R37" s="14"/>
      <c r="S37" s="14"/>
      <c r="T37" s="14"/>
      <c r="U37" s="14"/>
      <c r="V37" s="14">
        <f t="shared" si="9"/>
        <v>0</v>
      </c>
      <c r="W37" s="14"/>
      <c r="X37" s="14"/>
      <c r="Y37" s="14"/>
      <c r="Z37" s="14"/>
      <c r="AA37" s="14">
        <f t="shared" si="10"/>
        <v>0</v>
      </c>
      <c r="AB37" s="15">
        <f t="shared" si="3"/>
        <v>3</v>
      </c>
      <c r="AC37" s="16">
        <f t="shared" si="4"/>
        <v>0.05</v>
      </c>
      <c r="AD37" s="8"/>
      <c r="AE37" s="8" t="s">
        <v>57</v>
      </c>
    </row>
    <row r="38" spans="2:31" ht="57" customHeight="1">
      <c r="B38" s="38"/>
      <c r="C38" s="25"/>
      <c r="D38" s="26"/>
      <c r="E38" s="27"/>
      <c r="F38" s="13"/>
      <c r="G38" s="18" t="s">
        <v>59</v>
      </c>
      <c r="H38" s="13" t="s">
        <v>47</v>
      </c>
      <c r="I38" s="22">
        <v>10</v>
      </c>
      <c r="J38" s="22"/>
      <c r="K38" s="22"/>
      <c r="L38" s="14">
        <v>10</v>
      </c>
      <c r="M38" s="57">
        <v>0</v>
      </c>
      <c r="N38" s="59">
        <v>0</v>
      </c>
      <c r="O38" s="14"/>
      <c r="P38" s="14"/>
      <c r="Q38" s="14">
        <f t="shared" si="8"/>
        <v>0</v>
      </c>
      <c r="R38" s="14"/>
      <c r="S38" s="14"/>
      <c r="T38" s="14"/>
      <c r="U38" s="14"/>
      <c r="V38" s="14">
        <f t="shared" si="9"/>
        <v>0</v>
      </c>
      <c r="W38" s="14"/>
      <c r="X38" s="14"/>
      <c r="Y38" s="14"/>
      <c r="Z38" s="14"/>
      <c r="AA38" s="14">
        <f t="shared" si="10"/>
        <v>0</v>
      </c>
      <c r="AB38" s="15">
        <f t="shared" si="3"/>
        <v>0</v>
      </c>
      <c r="AC38" s="16">
        <f t="shared" si="4"/>
        <v>0</v>
      </c>
      <c r="AD38" s="8"/>
      <c r="AE38" s="8" t="s">
        <v>57</v>
      </c>
    </row>
    <row r="39" spans="2:31" ht="93.75" customHeight="1">
      <c r="B39" s="38"/>
      <c r="C39" s="25"/>
      <c r="D39" s="26"/>
      <c r="E39" s="27"/>
      <c r="F39" s="13"/>
      <c r="G39" s="18" t="s">
        <v>65</v>
      </c>
      <c r="H39" s="13" t="s">
        <v>47</v>
      </c>
      <c r="I39" s="22">
        <v>50</v>
      </c>
      <c r="J39" s="22"/>
      <c r="K39" s="22"/>
      <c r="L39" s="14">
        <v>50</v>
      </c>
      <c r="M39" s="57">
        <v>0</v>
      </c>
      <c r="N39" s="59">
        <v>3</v>
      </c>
      <c r="O39" s="14"/>
      <c r="P39" s="14"/>
      <c r="Q39" s="14">
        <f t="shared" si="8"/>
        <v>3</v>
      </c>
      <c r="R39" s="14"/>
      <c r="S39" s="14"/>
      <c r="T39" s="14"/>
      <c r="U39" s="14"/>
      <c r="V39" s="14">
        <f t="shared" si="9"/>
        <v>0</v>
      </c>
      <c r="W39" s="14"/>
      <c r="X39" s="14"/>
      <c r="Y39" s="14"/>
      <c r="Z39" s="14"/>
      <c r="AA39" s="14">
        <f t="shared" si="10"/>
        <v>0</v>
      </c>
      <c r="AB39" s="15">
        <f t="shared" si="3"/>
        <v>3</v>
      </c>
      <c r="AC39" s="16">
        <f t="shared" si="4"/>
        <v>0.06</v>
      </c>
      <c r="AD39" s="8"/>
      <c r="AE39" s="8" t="s">
        <v>48</v>
      </c>
    </row>
    <row r="40" spans="2:31" ht="30.75" customHeight="1">
      <c r="B40" s="63" t="s">
        <v>73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5"/>
    </row>
    <row r="41" spans="2:31">
      <c r="T41" s="30"/>
    </row>
    <row r="42" spans="2:31">
      <c r="I42" s="31"/>
      <c r="J42" s="31"/>
      <c r="K42" s="31"/>
      <c r="T42" s="30"/>
    </row>
    <row r="43" spans="2:31">
      <c r="I43" s="31"/>
      <c r="J43" s="31"/>
      <c r="K43" s="31"/>
      <c r="T43" s="30"/>
    </row>
    <row r="44" spans="2:31">
      <c r="I44" s="31"/>
      <c r="J44" s="31"/>
      <c r="K44" s="31"/>
      <c r="T44" s="30"/>
    </row>
    <row r="45" spans="2:31">
      <c r="I45" s="31"/>
      <c r="J45" s="31"/>
      <c r="K45" s="31"/>
      <c r="T45" s="30"/>
    </row>
    <row r="46" spans="2:31" ht="22.5" customHeight="1">
      <c r="T46" s="30"/>
    </row>
    <row r="47" spans="2:31" ht="27.75" hidden="1" customHeight="1">
      <c r="I47" s="37" t="e">
        <f>+#REF!+#REF!+#REF!+#REF!+#REF!+#REF!+#REF!+#REF!+#REF!+#REF!+#REF!+#REF!+#REF!+#REF!+#REF!+#REF!+I25+I26+I27+#REF!+#REF!+#REF!+#REF!+#REF!+#REF!+#REF!+#REF!+#REF!+#REF!+#REF!+#REF!+#REF!+#REF!+#REF!+#REF!+#REF!+#REF!+#REF!+#REF!+#REF!+#REF!+#REF!+#REF!+#REF!+#REF!+#REF!+#REF!+#REF!+#REF!+#REF!+#REF!+#REF!+#REF!+#REF!</f>
        <v>#REF!</v>
      </c>
      <c r="J47" s="37"/>
      <c r="K47" s="37"/>
      <c r="L47" s="37" t="e">
        <f>+#REF!+#REF!+#REF!+#REF!+#REF!+#REF!+#REF!+#REF!+#REF!+#REF!+#REF!+#REF!+#REF!+#REF!+#REF!+#REF!+L25+L26+L27+#REF!+#REF!+#REF!+#REF!+#REF!+#REF!+#REF!+#REF!+#REF!+#REF!+#REF!+#REF!+#REF!+#REF!+#REF!+#REF!+#REF!+#REF!+#REF!+#REF!+#REF!+#REF!+#REF!+#REF!+#REF!+#REF!+#REF!+#REF!+#REF!+#REF!+#REF!+#REF!+#REF!+#REF!+#REF!</f>
        <v>#REF!</v>
      </c>
      <c r="M47" s="36" t="e">
        <f>+#REF!+#REF!+#REF!+#REF!+#REF!+#REF!+#REF!+#REF!+#REF!+#REF!+#REF!+#REF!+#REF!+#REF!+#REF!+#REF!+M25+M26+M27+#REF!+#REF!+#REF!+#REF!+#REF!+#REF!+#REF!+#REF!+#REF!+#REF!+#REF!+#REF!+#REF!+#REF!+#REF!+#REF!+#REF!+#REF!+#REF!+#REF!+#REF!+#REF!+#REF!+#REF!+#REF!+#REF!+#REF!+#REF!+#REF!+#REF!+#REF!+#REF!+#REF!+#REF!+#REF!</f>
        <v>#REF!</v>
      </c>
      <c r="N47" s="36" t="e">
        <f>+#REF!+#REF!+#REF!+#REF!+#REF!+#REF!+#REF!+#REF!+#REF!+#REF!+#REF!+#REF!+#REF!+#REF!+#REF!+#REF!+N25+N26+N27+#REF!+#REF!+#REF!+#REF!+#REF!+#REF!+#REF!+#REF!+#REF!+#REF!+#REF!+#REF!+#REF!+#REF!+#REF!+#REF!+#REF!+#REF!+#REF!+#REF!+#REF!+#REF!+#REF!+#REF!+#REF!+#REF!+#REF!+#REF!+#REF!+#REF!+#REF!+#REF!+#REF!+#REF!+#REF!</f>
        <v>#REF!</v>
      </c>
      <c r="O47" s="36" t="e">
        <f>+#REF!+#REF!+#REF!+#REF!+#REF!+#REF!+#REF!+#REF!+#REF!+#REF!+#REF!+#REF!+#REF!+#REF!+#REF!+#REF!+O25+O26+O27+#REF!+#REF!+#REF!+#REF!+#REF!+#REF!+#REF!+#REF!+#REF!+#REF!+#REF!+#REF!+#REF!+#REF!+#REF!+#REF!+#REF!+#REF!+#REF!+#REF!+#REF!+#REF!+#REF!+#REF!+#REF!+#REF!+#REF!+#REF!+#REF!+#REF!+#REF!+#REF!+#REF!+#REF!+#REF!</f>
        <v>#REF!</v>
      </c>
      <c r="P47" s="36" t="e">
        <f>+#REF!+#REF!+#REF!+#REF!+#REF!+#REF!+#REF!+#REF!+#REF!+#REF!+#REF!+#REF!+#REF!+#REF!+#REF!+#REF!+P25+P26+P27+#REF!+#REF!+#REF!+#REF!+#REF!+#REF!+#REF!+#REF!+#REF!+#REF!+#REF!+#REF!+#REF!+#REF!+#REF!+#REF!+#REF!+#REF!+#REF!+#REF!+#REF!+#REF!+#REF!+#REF!+#REF!+#REF!+#REF!+#REF!+#REF!+#REF!+#REF!+#REF!+#REF!+#REF!+#REF!</f>
        <v>#REF!</v>
      </c>
      <c r="Q47" s="35" t="e">
        <f>+M47+N47+O47+P47</f>
        <v>#REF!</v>
      </c>
      <c r="R47" s="36" t="e">
        <f>+#REF!+#REF!+#REF!+#REF!+#REF!+#REF!+#REF!+#REF!+#REF!+#REF!+#REF!+#REF!+#REF!+#REF!+#REF!+#REF!+R25+R26+R27+#REF!+#REF!+#REF!+#REF!+#REF!+#REF!+#REF!+#REF!+#REF!+#REF!+#REF!+#REF!+#REF!+#REF!+#REF!+#REF!+#REF!+#REF!+#REF!+#REF!+#REF!+#REF!+#REF!+#REF!+#REF!+#REF!+#REF!+#REF!+#REF!+#REF!+#REF!+#REF!+#REF!+#REF!+#REF!</f>
        <v>#REF!</v>
      </c>
      <c r="S47" s="36" t="e">
        <f>+#REF!+#REF!+#REF!+#REF!+#REF!+#REF!+#REF!+#REF!+#REF!+#REF!+#REF!+#REF!+#REF!+#REF!+#REF!+#REF!+S25+S26+S27+#REF!+#REF!+#REF!+#REF!+#REF!+#REF!+#REF!+#REF!+#REF!+#REF!+#REF!+#REF!+#REF!+#REF!+#REF!+#REF!+#REF!+#REF!+#REF!+#REF!+#REF!+#REF!+#REF!+#REF!+#REF!+#REF!+#REF!+#REF!+#REF!+#REF!+#REF!+#REF!+#REF!+#REF!+#REF!</f>
        <v>#REF!</v>
      </c>
      <c r="T47" s="36" t="e">
        <f>+#REF!+#REF!+#REF!+#REF!+#REF!+#REF!+#REF!+#REF!+#REF!+#REF!+#REF!+#REF!+#REF!+#REF!+#REF!+#REF!+T25+T26+T27+#REF!+#REF!+#REF!+#REF!+#REF!+#REF!+#REF!+#REF!+#REF!+#REF!+#REF!+#REF!+#REF!+#REF!+#REF!+#REF!+#REF!+#REF!+#REF!+#REF!+#REF!+#REF!+#REF!+#REF!+#REF!+#REF!+#REF!+#REF!+#REF!+#REF!+#REF!+#REF!+#REF!+#REF!+#REF!</f>
        <v>#REF!</v>
      </c>
      <c r="U47" s="36" t="e">
        <f>+#REF!+#REF!+#REF!+#REF!+#REF!+#REF!+#REF!+#REF!+#REF!+#REF!+#REF!+#REF!+#REF!+#REF!+#REF!+#REF!+U25+U26+U27+#REF!+#REF!+#REF!+#REF!+#REF!+#REF!+#REF!+#REF!+#REF!+#REF!+#REF!+#REF!+#REF!+#REF!+#REF!+#REF!+#REF!+#REF!+#REF!+#REF!+#REF!+#REF!+#REF!+#REF!+#REF!+#REF!+#REF!+#REF!+#REF!+#REF!+#REF!+#REF!+#REF!+#REF!+#REF!</f>
        <v>#REF!</v>
      </c>
      <c r="V47" s="35" t="e">
        <f>+R47+S47+T47+U47</f>
        <v>#REF!</v>
      </c>
      <c r="W47" s="36" t="e">
        <f>+#REF!+#REF!+#REF!+#REF!+#REF!+#REF!+#REF!+#REF!+#REF!+#REF!+#REF!+#REF!+#REF!+#REF!+#REF!+#REF!+W25+W26+W27+#REF!+#REF!+#REF!+#REF!+#REF!+#REF!+#REF!+#REF!+#REF!+#REF!+#REF!+#REF!+#REF!+#REF!+#REF!+#REF!+#REF!+#REF!+#REF!+#REF!+#REF!+#REF!+#REF!+#REF!+#REF!+#REF!+#REF!+#REF!+#REF!+#REF!+#REF!+#REF!+#REF!+#REF!+#REF!</f>
        <v>#REF!</v>
      </c>
      <c r="X47" s="36" t="e">
        <f>+#REF!+#REF!+#REF!+#REF!+#REF!+#REF!+#REF!+#REF!+#REF!+#REF!+#REF!+#REF!+#REF!+#REF!+#REF!+#REF!+X25+X26+X27+#REF!+#REF!+#REF!+#REF!+#REF!+#REF!+#REF!+#REF!+#REF!+#REF!+#REF!+#REF!+#REF!+#REF!+#REF!+#REF!+#REF!+#REF!+#REF!+#REF!+#REF!+#REF!+#REF!+#REF!+#REF!+#REF!+#REF!+#REF!+#REF!+#REF!+#REF!+#REF!+#REF!+#REF!+#REF!</f>
        <v>#REF!</v>
      </c>
      <c r="Y47" s="36" t="e">
        <f>+#REF!+#REF!+#REF!+#REF!+#REF!+#REF!+#REF!+#REF!+#REF!+#REF!+#REF!+#REF!+#REF!+#REF!+#REF!+#REF!+Y25+Y26+Y27+#REF!+#REF!+#REF!+#REF!+#REF!+#REF!+#REF!+#REF!+#REF!+#REF!+#REF!+#REF!+#REF!+#REF!+#REF!+#REF!+#REF!+#REF!+#REF!+#REF!+#REF!+#REF!+#REF!+#REF!+#REF!+#REF!+#REF!+#REF!+#REF!+#REF!+#REF!+#REF!+#REF!+#REF!+#REF!</f>
        <v>#REF!</v>
      </c>
      <c r="Z47" s="36" t="e">
        <f>+#REF!+#REF!+#REF!+#REF!+#REF!+#REF!+#REF!+#REF!+#REF!+#REF!+#REF!+#REF!+#REF!+#REF!+#REF!+#REF!+Z25+Z26+Z27+#REF!+#REF!+#REF!+#REF!+#REF!+#REF!+#REF!+#REF!+#REF!+#REF!+#REF!+#REF!+#REF!+#REF!+#REF!+#REF!+#REF!+#REF!+#REF!+#REF!+#REF!+#REF!+#REF!+#REF!+#REF!+#REF!+#REF!+#REF!+#REF!+#REF!+#REF!+#REF!+#REF!+#REF!+#REF!</f>
        <v>#REF!</v>
      </c>
      <c r="AA47" s="35" t="e">
        <f>+W47+X47+Y47+Z47</f>
        <v>#REF!</v>
      </c>
      <c r="AB47" s="35" t="e">
        <f>+Q47+V47+AA47</f>
        <v>#REF!</v>
      </c>
      <c r="AC47" s="34" t="e">
        <f>+AB47/L47</f>
        <v>#REF!</v>
      </c>
      <c r="AD47" s="33" t="e">
        <f>+#REF!</f>
        <v>#REF!</v>
      </c>
    </row>
    <row r="48" spans="2:31">
      <c r="I48" s="31"/>
      <c r="J48" s="31"/>
      <c r="K48" s="31"/>
      <c r="L48" s="31"/>
      <c r="Q48" s="32"/>
      <c r="R48" s="31"/>
      <c r="T48" s="30"/>
    </row>
    <row r="49" spans="14:25">
      <c r="R49" s="31"/>
      <c r="T49" s="30"/>
      <c r="V49" s="31"/>
      <c r="X49" s="31"/>
      <c r="Y49" s="31"/>
    </row>
    <row r="50" spans="14:25">
      <c r="N50" s="31"/>
      <c r="T50" s="30"/>
    </row>
    <row r="51" spans="14:25">
      <c r="R51" s="28" t="s">
        <v>72</v>
      </c>
      <c r="T51" s="29"/>
    </row>
  </sheetData>
  <autoFilter ref="AE24:AE40"/>
  <mergeCells count="47">
    <mergeCell ref="G6:Q6"/>
    <mergeCell ref="G7:Q7"/>
    <mergeCell ref="G8:Q8"/>
    <mergeCell ref="G1:Q1"/>
    <mergeCell ref="G2:Q2"/>
    <mergeCell ref="G3:Q3"/>
    <mergeCell ref="G4:Q4"/>
    <mergeCell ref="G5:Q5"/>
    <mergeCell ref="B9:AE9"/>
    <mergeCell ref="B10:AE10"/>
    <mergeCell ref="B11:D11"/>
    <mergeCell ref="E11:AE11"/>
    <mergeCell ref="B12:D12"/>
    <mergeCell ref="E12:AE12"/>
    <mergeCell ref="B20:E20"/>
    <mergeCell ref="F20:AE20"/>
    <mergeCell ref="B13:D13"/>
    <mergeCell ref="E13:AE13"/>
    <mergeCell ref="B14:D14"/>
    <mergeCell ref="E14:AE14"/>
    <mergeCell ref="B15:AE15"/>
    <mergeCell ref="B16:E16"/>
    <mergeCell ref="F16:AE16"/>
    <mergeCell ref="B17:E17"/>
    <mergeCell ref="F17:AE17"/>
    <mergeCell ref="B18:E18"/>
    <mergeCell ref="F18:AE18"/>
    <mergeCell ref="B19:AD19"/>
    <mergeCell ref="C31:E31"/>
    <mergeCell ref="B21:E21"/>
    <mergeCell ref="F21:AE21"/>
    <mergeCell ref="C22:AE22"/>
    <mergeCell ref="C23:E23"/>
    <mergeCell ref="C24:E24"/>
    <mergeCell ref="C25:E25"/>
    <mergeCell ref="C26:E26"/>
    <mergeCell ref="C27:E27"/>
    <mergeCell ref="C28:E28"/>
    <mergeCell ref="C29:E29"/>
    <mergeCell ref="C30:E30"/>
    <mergeCell ref="B40:AE40"/>
    <mergeCell ref="C32:E32"/>
    <mergeCell ref="C33:E33"/>
    <mergeCell ref="C34:E34"/>
    <mergeCell ref="C35:E35"/>
    <mergeCell ref="C36:E36"/>
    <mergeCell ref="C37:E37"/>
  </mergeCells>
  <printOptions horizontalCentered="1"/>
  <pageMargins left="0" right="0" top="0.39370078740157483" bottom="0.19685039370078741" header="0.39370078740157483" footer="0.19685039370078741"/>
  <pageSetup scale="64" orientation="landscape" horizontalDpi="4294967293" r:id="rId1"/>
  <headerFooter>
    <oddFooter>&amp;C&amp;9PLAN OPERATIVO ANUAL, 2026
&amp;P</oddFooter>
  </headerFooter>
  <rowBreaks count="2" manualBreakCount="2">
    <brk id="24" min="1" max="30" man="1"/>
    <brk id="34" min="1" max="3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N5 Ejec.POA</vt:lpstr>
      <vt:lpstr>'N5 Ejec.POA'!Área_de_impresión</vt:lpstr>
      <vt:lpstr>'N5 Ejec.POA'!Títulos_a_imprimir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Erik Alvarado</cp:lastModifiedBy>
  <cp:lastPrinted>2026-08-24T16:30:09Z</cp:lastPrinted>
  <dcterms:created xsi:type="dcterms:W3CDTF">2017-12-05T18:01:17Z</dcterms:created>
  <dcterms:modified xsi:type="dcterms:W3CDTF">2026-08-24T16:30:51Z</dcterms:modified>
</cp:coreProperties>
</file>