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JULIO\"/>
    </mc:Choice>
  </mc:AlternateContent>
  <xr:revisionPtr revIDLastSave="0" documentId="13_ncr:1_{6B0EBB64-DC34-4972-A294-4D6E40634564}" xr6:coauthVersionLast="47" xr6:coauthVersionMax="47" xr10:uidLastSave="{00000000-0000-0000-0000-000000000000}"/>
  <bookViews>
    <workbookView xWindow="-120" yWindow="-120" windowWidth="29040" windowHeight="15720" xr2:uid="{95278A94-4AD4-482D-B147-B601432BFFFA}"/>
  </bookViews>
  <sheets>
    <sheet name="Hoja1" sheetId="1" r:id="rId1"/>
  </sheets>
  <definedNames>
    <definedName name="_xlnm.Print_Titles" localSheetId="0">Hoja1!$24:$24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9" i="1" l="1"/>
  <c r="O48" i="1"/>
  <c r="O44" i="1"/>
  <c r="O43" i="1"/>
  <c r="O42" i="1"/>
  <c r="O41" i="1"/>
  <c r="O40" i="1"/>
  <c r="O39" i="1"/>
  <c r="O37" i="1"/>
  <c r="O36" i="1"/>
  <c r="O35" i="1"/>
  <c r="O33" i="1"/>
  <c r="O32" i="1"/>
  <c r="O31" i="1"/>
  <c r="O29" i="1"/>
  <c r="O28" i="1"/>
  <c r="O27" i="1"/>
  <c r="N26" i="1" l="1"/>
  <c r="P49" i="1" l="1"/>
  <c r="P48" i="1"/>
  <c r="P44" i="1"/>
  <c r="P43" i="1"/>
  <c r="P42" i="1"/>
  <c r="P41" i="1"/>
  <c r="P40" i="1"/>
  <c r="P39" i="1"/>
  <c r="P36" i="1"/>
  <c r="P35" i="1"/>
  <c r="P33" i="1"/>
  <c r="P32" i="1"/>
  <c r="P31" i="1"/>
  <c r="P28" i="1"/>
  <c r="P27" i="1"/>
  <c r="N47" i="1"/>
  <c r="N34" i="1"/>
  <c r="N30" i="1"/>
  <c r="M47" i="1"/>
  <c r="M34" i="1"/>
  <c r="M30" i="1"/>
  <c r="M26" i="1"/>
  <c r="M25" i="1" s="1"/>
  <c r="P37" i="1"/>
  <c r="P29" i="1"/>
  <c r="L47" i="1"/>
  <c r="L34" i="1"/>
  <c r="L30" i="1"/>
  <c r="L26" i="1"/>
  <c r="K26" i="1"/>
  <c r="K47" i="1"/>
  <c r="K34" i="1"/>
  <c r="K30" i="1"/>
  <c r="J47" i="1"/>
  <c r="J34" i="1"/>
  <c r="J30" i="1"/>
  <c r="J26" i="1"/>
  <c r="G34" i="1"/>
  <c r="G30" i="1"/>
  <c r="G26" i="1"/>
  <c r="I47" i="1"/>
  <c r="I34" i="1"/>
  <c r="I30" i="1"/>
  <c r="I26" i="1"/>
  <c r="H47" i="1"/>
  <c r="H34" i="1"/>
  <c r="H30" i="1"/>
  <c r="H26" i="1"/>
  <c r="G47" i="1"/>
  <c r="K25" i="1" l="1"/>
  <c r="H25" i="1"/>
  <c r="O26" i="1"/>
  <c r="P26" i="1" s="1"/>
  <c r="O30" i="1"/>
  <c r="P30" i="1" s="1"/>
  <c r="O34" i="1"/>
  <c r="P34" i="1" s="1"/>
  <c r="O47" i="1"/>
  <c r="P47" i="1" s="1"/>
  <c r="N25" i="1"/>
  <c r="J25" i="1"/>
  <c r="L25" i="1"/>
  <c r="G25" i="1"/>
  <c r="I25" i="1"/>
  <c r="O25" i="1" l="1"/>
  <c r="P25" i="1" s="1"/>
</calcChain>
</file>

<file path=xl/sharedStrings.xml><?xml version="1.0" encoding="utf-8"?>
<sst xmlns="http://schemas.openxmlformats.org/spreadsheetml/2006/main" count="76" uniqueCount="57">
  <si>
    <t xml:space="preserve">        MINISTERIO DE ECONOMÍA 
MATRIZ DE PLANIFICACIÓN, POA 2026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</si>
  <si>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</si>
  <si>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</si>
  <si>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</si>
  <si>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</si>
  <si>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2030, se ha incrementado en 15.0 puntos porcentuales el número de consumidores, usuarios y tarjetahabientes atendidos sobre sus derechos y obligaciones. (Línea base de 59,385 en 2024 a 68,293 en 2030).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</si>
  <si>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</si>
  <si>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</si>
  <si>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</si>
  <si>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</si>
  <si>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</si>
  <si>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</si>
  <si>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</si>
  <si>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</si>
  <si>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</si>
  <si>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</si>
  <si>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</si>
  <si>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META VIGENTE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</si>
  <si>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</si>
  <si>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</si>
  <si>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</si>
  <si>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</si>
  <si>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</si>
  <si>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>Persona</t>
  </si>
  <si>
    <t xml:space="preserve">Personas capacitadas 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</si>
  <si>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</si>
  <si>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</si>
  <si>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</si>
  <si>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</si>
  <si>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</si>
  <si>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</si>
  <si>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</si>
  <si>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</si>
  <si>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</si>
  <si>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</si>
  <si>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 xml:space="preserve">Registro y base de datos de quejas recibidas y recepción de expedientes de instrumentos de mediación y pesaje y contratos de Adhesión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</si>
  <si>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</si>
  <si>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</si>
  <si>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</si>
  <si>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</si>
  <si>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</si>
  <si>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</si>
  <si>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</si>
  <si>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</si>
  <si>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</si>
  <si>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</si>
  <si>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</si>
  <si>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</si>
  <si>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Entidad</t>
  </si>
  <si>
    <t>Registro</t>
  </si>
  <si>
    <t>FEBRERO</t>
  </si>
  <si>
    <t>Consumidores y usuarios capacitados sobre derechos y obligaciones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</si>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</sst>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b/>
      <sz val="7"/>
      <color theme="1"/>
      <name val="Times New Roman"/>
      <family val="1"/>
    </font>
    <font>
      <b/>
      <sz val="7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5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3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12" fillId="2" borderId="1" xfId="2" applyFont="1" applyFill="1" applyBorder="1"/>
    <xf numFmtId="0" fontId="7" fillId="5" borderId="1" xfId="0" applyFont="1" applyFill="1" applyBorder="1"/>
    <xf numFmtId="0" fontId="10" fillId="5" borderId="1" xfId="2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4" borderId="1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justify" vertical="center" wrapText="1"/>
    </xf>
    <xf numFmtId="0" fontId="3" fillId="4" borderId="3" xfId="1" applyFont="1" applyFill="1" applyBorder="1" applyAlignment="1">
      <alignment horizontal="justify" vertical="center" wrapText="1"/>
    </xf>
    <xf numFmtId="0" fontId="3" fillId="4" borderId="4" xfId="1" applyFont="1" applyFill="1" applyBorder="1" applyAlignment="1">
      <alignment horizontal="justify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</cellXfs>
  <cellStyles count="4">
    <cellStyle name="Normal" xfId="0" builtinId="0"/>
    <cellStyle name="Normal 2 2 2" xfId="3" xr:uid="{0EF3E16F-5999-4E6C-BA5B-5BC69F47F338}"/>
    <cellStyle name="Normal 4" xfId="1" xr:uid="{96CACF58-ADAF-4EB6-BA9F-EC2F4E7CCA20}"/>
    <cellStyle name="Normal_Xl0000062" xfId="2" xr:uid="{B937B10D-D66F-4BAC-B6D7-9A77A9DFE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116682</xdr:rowOff>
    </xdr:from>
    <xdr:to>
      <xdr:col>10</xdr:col>
      <xdr:colOff>142876</xdr:colOff>
      <xdr:row>14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5075C0-F81F-40CE-94F3-4EEEE7F67B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78682"/>
          <a:ext cx="8220076" cy="19407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127000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681342-1097-4272-995C-5BCBBF6083F2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0" y="0"/>
          <a:ext cx="2193925" cy="9334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214312</xdr:colOff>
      <xdr:row>0</xdr:row>
      <xdr:rowOff>47625</xdr:rowOff>
    </xdr:from>
    <xdr:to>
      <xdr:col>16</xdr:col>
      <xdr:colOff>713582</xdr:colOff>
      <xdr:row>4</xdr:row>
      <xdr:rowOff>56515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6A7A8A-4941-4F07-9B21-848AC4807AF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10287000" y="47625"/>
          <a:ext cx="1868488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C26-7C04-4294-A24A-837C9857B7DB}">
  <dimension ref="A17:R49"/>
  <sheetViews>
    <sheetView showGridLines="0" tabSelected="1" topLeftCell="A7" zoomScaleNormal="100" zoomScaleSheetLayoutView="100" workbookViewId="0">
      <selection activeCell="T19" sqref="T19"/>
    </sheetView>
  </sheetViews>
  <sheetFormatPr baseColWidth="10" defaultRowHeight="15" x14ac:dyDescent="0.25"/>
  <cols>
    <col min="1" max="1" width="5.140625" customWidth="1"/>
    <col min="2" max="2" width="11.28515625" customWidth="1"/>
    <col min="3" max="3" width="14.5703125" customWidth="1"/>
    <col min="4" max="4" width="26.28515625" customWidth="1"/>
    <col min="5" max="5" width="24.5703125" customWidth="1"/>
    <col min="6" max="6" width="9" customWidth="1"/>
    <col min="7" max="7" width="8" customWidth="1"/>
    <col min="8" max="9" width="8.28515625" customWidth="1"/>
    <col min="10" max="10" width="7.5703125" customWidth="1"/>
    <col min="11" max="13" width="7.140625" customWidth="1"/>
    <col min="14" max="14" width="6.7109375" customWidth="1"/>
    <col min="15" max="15" width="9.85546875" customWidth="1"/>
    <col min="16" max="16" width="10.7109375" customWidth="1"/>
    <col min="17" max="17" width="12.28515625" customWidth="1"/>
  </cols>
  <sheetData>
    <row r="17" spans="1:18" ht="33" customHeight="1" x14ac:dyDescent="0.25">
      <c r="A17" s="47" t="s">
        <v>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51"/>
    </row>
    <row r="18" spans="1:18" ht="17.25" customHeight="1" x14ac:dyDescent="0.25">
      <c r="A18" s="49" t="s">
        <v>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2"/>
    </row>
    <row r="19" spans="1:18" ht="30.75" customHeight="1" x14ac:dyDescent="0.25">
      <c r="A19" s="32" t="s">
        <v>2</v>
      </c>
      <c r="B19" s="32"/>
      <c r="C19" s="27" t="s">
        <v>3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8" ht="28.5" customHeight="1" x14ac:dyDescent="0.25">
      <c r="A20" s="32" t="s">
        <v>4</v>
      </c>
      <c r="B20" s="32"/>
      <c r="C20" s="27" t="s">
        <v>5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8" ht="20.25" customHeight="1" x14ac:dyDescent="0.25">
      <c r="A21" s="32" t="s">
        <v>6</v>
      </c>
      <c r="B21" s="32"/>
      <c r="C21" s="28" t="s">
        <v>7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8" ht="40.5" customHeight="1" x14ac:dyDescent="0.25">
      <c r="A22" s="33" t="s">
        <v>8</v>
      </c>
      <c r="B22" s="33"/>
      <c r="C22" s="53" t="s">
        <v>9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5"/>
    </row>
    <row r="23" spans="1:18" ht="23.25" customHeight="1" x14ac:dyDescent="0.25">
      <c r="A23" s="33" t="s">
        <v>10</v>
      </c>
      <c r="B23" s="33"/>
      <c r="C23" s="29" t="s">
        <v>11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41.25" customHeight="1" x14ac:dyDescent="0.25">
      <c r="A24" s="22" t="s">
        <v>12</v>
      </c>
      <c r="B24" s="30" t="s">
        <v>13</v>
      </c>
      <c r="C24" s="31"/>
      <c r="D24" s="23" t="s">
        <v>14</v>
      </c>
      <c r="E24" s="23" t="s">
        <v>15</v>
      </c>
      <c r="F24" s="23" t="s">
        <v>16</v>
      </c>
      <c r="G24" s="23" t="s">
        <v>17</v>
      </c>
      <c r="H24" s="23" t="s">
        <v>18</v>
      </c>
      <c r="I24" s="23" t="s">
        <v>50</v>
      </c>
      <c r="J24" s="23" t="s">
        <v>52</v>
      </c>
      <c r="K24" s="23" t="s">
        <v>53</v>
      </c>
      <c r="L24" s="23" t="s">
        <v>54</v>
      </c>
      <c r="M24" s="23" t="s">
        <v>55</v>
      </c>
      <c r="N24" s="23" t="s">
        <v>56</v>
      </c>
      <c r="O24" s="21" t="s">
        <v>19</v>
      </c>
      <c r="P24" s="21" t="s">
        <v>20</v>
      </c>
      <c r="Q24" s="21" t="s">
        <v>21</v>
      </c>
    </row>
    <row r="25" spans="1:18" ht="54.75" customHeight="1" x14ac:dyDescent="0.25">
      <c r="A25" s="1">
        <v>1</v>
      </c>
      <c r="B25" s="26" t="s">
        <v>22</v>
      </c>
      <c r="C25" s="26"/>
      <c r="D25" s="7"/>
      <c r="E25" s="15"/>
      <c r="F25" s="11" t="s">
        <v>23</v>
      </c>
      <c r="G25" s="9">
        <f t="shared" ref="G25:L25" si="0">+G26+G34+G37</f>
        <v>60178</v>
      </c>
      <c r="H25" s="9">
        <f t="shared" si="0"/>
        <v>5577</v>
      </c>
      <c r="I25" s="9">
        <f t="shared" si="0"/>
        <v>6255</v>
      </c>
      <c r="J25" s="9">
        <f t="shared" si="0"/>
        <v>7827</v>
      </c>
      <c r="K25" s="9">
        <f t="shared" si="0"/>
        <v>12507</v>
      </c>
      <c r="L25" s="9">
        <f t="shared" si="0"/>
        <v>8338</v>
      </c>
      <c r="M25" s="9">
        <f>+M26+M34+M37</f>
        <v>7458</v>
      </c>
      <c r="N25" s="9">
        <f>+N26+N34+N37</f>
        <v>1661</v>
      </c>
      <c r="O25" s="9">
        <f t="shared" ref="O25:O37" si="1">SUM(H25:N25)</f>
        <v>49623</v>
      </c>
      <c r="P25" s="20">
        <f t="shared" ref="P25:P31" si="2">+O25/G25</f>
        <v>0.8246036757619063</v>
      </c>
      <c r="Q25" s="15"/>
    </row>
    <row r="26" spans="1:18" ht="40.5" customHeight="1" x14ac:dyDescent="0.25">
      <c r="A26" s="15"/>
      <c r="B26" s="34"/>
      <c r="C26" s="35"/>
      <c r="D26" s="4" t="s">
        <v>51</v>
      </c>
      <c r="E26" s="15"/>
      <c r="F26" s="11" t="s">
        <v>23</v>
      </c>
      <c r="G26" s="9">
        <f t="shared" ref="G26:L26" si="3">+G27+G28+G29</f>
        <v>45161</v>
      </c>
      <c r="H26" s="9">
        <f t="shared" si="3"/>
        <v>4512</v>
      </c>
      <c r="I26" s="9">
        <f t="shared" si="3"/>
        <v>5103</v>
      </c>
      <c r="J26" s="9">
        <f t="shared" si="3"/>
        <v>7153</v>
      </c>
      <c r="K26" s="9">
        <f t="shared" si="3"/>
        <v>11728</v>
      </c>
      <c r="L26" s="9">
        <f t="shared" si="3"/>
        <v>7366</v>
      </c>
      <c r="M26" s="9">
        <f>+M27+M28+M29</f>
        <v>6475</v>
      </c>
      <c r="N26" s="9">
        <f>+N27+N28+N29</f>
        <v>547</v>
      </c>
      <c r="O26" s="9">
        <f t="shared" si="1"/>
        <v>42884</v>
      </c>
      <c r="P26" s="20">
        <f t="shared" si="2"/>
        <v>0.94958039015965101</v>
      </c>
      <c r="Q26" s="15"/>
      <c r="R26" s="24"/>
    </row>
    <row r="27" spans="1:18" ht="21.75" customHeight="1" x14ac:dyDescent="0.25">
      <c r="A27" s="15"/>
      <c r="B27" s="34"/>
      <c r="C27" s="35"/>
      <c r="D27" s="3"/>
      <c r="E27" s="4" t="s">
        <v>24</v>
      </c>
      <c r="F27" s="11" t="s">
        <v>23</v>
      </c>
      <c r="G27" s="10">
        <v>23787</v>
      </c>
      <c r="H27" s="10">
        <v>462</v>
      </c>
      <c r="I27" s="10">
        <v>1243</v>
      </c>
      <c r="J27" s="10">
        <v>2400</v>
      </c>
      <c r="K27" s="10">
        <v>7871</v>
      </c>
      <c r="L27" s="10">
        <v>3416</v>
      </c>
      <c r="M27" s="10">
        <v>2197</v>
      </c>
      <c r="N27" s="10">
        <v>423</v>
      </c>
      <c r="O27" s="10">
        <f t="shared" si="1"/>
        <v>18012</v>
      </c>
      <c r="P27" s="19">
        <f t="shared" si="2"/>
        <v>0.75722033043258918</v>
      </c>
      <c r="Q27" s="15"/>
    </row>
    <row r="28" spans="1:18" ht="27" customHeight="1" x14ac:dyDescent="0.25">
      <c r="A28" s="15"/>
      <c r="B28" s="34"/>
      <c r="C28" s="35"/>
      <c r="D28" s="16"/>
      <c r="E28" s="4" t="s">
        <v>25</v>
      </c>
      <c r="F28" s="11" t="s">
        <v>23</v>
      </c>
      <c r="G28" s="10">
        <v>5596</v>
      </c>
      <c r="H28" s="10">
        <v>0</v>
      </c>
      <c r="I28" s="10">
        <v>0</v>
      </c>
      <c r="J28" s="10">
        <v>211</v>
      </c>
      <c r="K28" s="10">
        <v>45</v>
      </c>
      <c r="L28" s="10">
        <v>79</v>
      </c>
      <c r="M28" s="10">
        <v>57</v>
      </c>
      <c r="N28" s="10">
        <v>124</v>
      </c>
      <c r="O28" s="10">
        <f t="shared" si="1"/>
        <v>516</v>
      </c>
      <c r="P28" s="19">
        <f t="shared" si="2"/>
        <v>9.2208720514653328E-2</v>
      </c>
      <c r="Q28" s="15"/>
    </row>
    <row r="29" spans="1:18" ht="28.5" customHeight="1" x14ac:dyDescent="0.25">
      <c r="A29" s="15"/>
      <c r="B29" s="34"/>
      <c r="C29" s="35"/>
      <c r="D29" s="16"/>
      <c r="E29" s="4" t="s">
        <v>26</v>
      </c>
      <c r="F29" s="11" t="s">
        <v>23</v>
      </c>
      <c r="G29" s="10">
        <v>15778</v>
      </c>
      <c r="H29" s="10">
        <v>4050</v>
      </c>
      <c r="I29" s="10">
        <v>3860</v>
      </c>
      <c r="J29" s="10">
        <v>4542</v>
      </c>
      <c r="K29" s="10">
        <v>3812</v>
      </c>
      <c r="L29" s="10">
        <v>3871</v>
      </c>
      <c r="M29" s="10">
        <v>4221</v>
      </c>
      <c r="N29" s="10">
        <v>0</v>
      </c>
      <c r="O29" s="10">
        <f t="shared" si="1"/>
        <v>24356</v>
      </c>
      <c r="P29" s="19">
        <f t="shared" si="2"/>
        <v>1.5436683990366333</v>
      </c>
      <c r="Q29" s="15"/>
    </row>
    <row r="30" spans="1:18" ht="47.25" customHeight="1" x14ac:dyDescent="0.25">
      <c r="A30" s="15"/>
      <c r="B30" s="34"/>
      <c r="C30" s="35"/>
      <c r="D30" s="4" t="s">
        <v>27</v>
      </c>
      <c r="E30" s="15"/>
      <c r="F30" s="11" t="s">
        <v>48</v>
      </c>
      <c r="G30" s="9">
        <f t="shared" ref="G30:L30" si="4">+G31+G32+G33</f>
        <v>20122</v>
      </c>
      <c r="H30" s="9">
        <f t="shared" si="4"/>
        <v>905</v>
      </c>
      <c r="I30" s="9">
        <f t="shared" si="4"/>
        <v>1501</v>
      </c>
      <c r="J30" s="9">
        <f t="shared" si="4"/>
        <v>1239</v>
      </c>
      <c r="K30" s="9">
        <f t="shared" si="4"/>
        <v>1138</v>
      </c>
      <c r="L30" s="9">
        <f t="shared" si="4"/>
        <v>1518</v>
      </c>
      <c r="M30" s="9">
        <f>+M31+M32+M33</f>
        <v>1213</v>
      </c>
      <c r="N30" s="9">
        <f>+N31+N32+N33</f>
        <v>1247</v>
      </c>
      <c r="O30" s="9">
        <f t="shared" si="1"/>
        <v>8761</v>
      </c>
      <c r="P30" s="20">
        <f t="shared" si="2"/>
        <v>0.43539409601431267</v>
      </c>
      <c r="Q30" s="15"/>
    </row>
    <row r="31" spans="1:18" ht="20.25" customHeight="1" x14ac:dyDescent="0.25">
      <c r="A31" s="15"/>
      <c r="B31" s="34"/>
      <c r="C31" s="35"/>
      <c r="D31" s="2"/>
      <c r="E31" s="4" t="s">
        <v>28</v>
      </c>
      <c r="F31" s="11" t="s">
        <v>48</v>
      </c>
      <c r="G31" s="10">
        <v>14708</v>
      </c>
      <c r="H31" s="10">
        <v>780</v>
      </c>
      <c r="I31" s="10">
        <v>1363</v>
      </c>
      <c r="J31" s="10">
        <v>1030</v>
      </c>
      <c r="K31" s="10">
        <v>830</v>
      </c>
      <c r="L31" s="10">
        <v>995</v>
      </c>
      <c r="M31" s="10">
        <v>969</v>
      </c>
      <c r="N31" s="10">
        <v>932</v>
      </c>
      <c r="O31" s="10">
        <f t="shared" si="1"/>
        <v>6899</v>
      </c>
      <c r="P31" s="19">
        <f t="shared" si="2"/>
        <v>0.46906445471852054</v>
      </c>
      <c r="Q31" s="15"/>
    </row>
    <row r="32" spans="1:18" ht="27" customHeight="1" x14ac:dyDescent="0.25">
      <c r="A32" s="15"/>
      <c r="B32" s="34"/>
      <c r="C32" s="35"/>
      <c r="D32" s="2"/>
      <c r="E32" s="4" t="s">
        <v>29</v>
      </c>
      <c r="F32" s="11" t="s">
        <v>48</v>
      </c>
      <c r="G32" s="10">
        <v>693</v>
      </c>
      <c r="H32" s="10">
        <v>34</v>
      </c>
      <c r="I32" s="10">
        <v>42</v>
      </c>
      <c r="J32" s="10">
        <v>36</v>
      </c>
      <c r="K32" s="10">
        <v>34</v>
      </c>
      <c r="L32" s="10">
        <v>75</v>
      </c>
      <c r="M32" s="10">
        <v>67</v>
      </c>
      <c r="N32" s="10">
        <v>66</v>
      </c>
      <c r="O32" s="10">
        <f t="shared" si="1"/>
        <v>354</v>
      </c>
      <c r="P32" s="19">
        <f t="shared" ref="P32:P37" si="5">+O32/G32</f>
        <v>0.51082251082251084</v>
      </c>
      <c r="Q32" s="15"/>
    </row>
    <row r="33" spans="1:17" ht="41.25" customHeight="1" x14ac:dyDescent="0.25">
      <c r="A33" s="15"/>
      <c r="B33" s="34"/>
      <c r="C33" s="35"/>
      <c r="D33" s="2"/>
      <c r="E33" s="4" t="s">
        <v>30</v>
      </c>
      <c r="F33" s="11" t="s">
        <v>48</v>
      </c>
      <c r="G33" s="10">
        <v>4721</v>
      </c>
      <c r="H33" s="10">
        <v>91</v>
      </c>
      <c r="I33" s="10">
        <v>96</v>
      </c>
      <c r="J33" s="10">
        <v>173</v>
      </c>
      <c r="K33" s="10">
        <v>274</v>
      </c>
      <c r="L33" s="10">
        <v>448</v>
      </c>
      <c r="M33" s="10">
        <v>177</v>
      </c>
      <c r="N33" s="10">
        <v>249</v>
      </c>
      <c r="O33" s="10">
        <f t="shared" si="1"/>
        <v>1508</v>
      </c>
      <c r="P33" s="19">
        <f t="shared" si="5"/>
        <v>0.31942385087905106</v>
      </c>
      <c r="Q33" s="25"/>
    </row>
    <row r="34" spans="1:17" ht="42.75" customHeight="1" x14ac:dyDescent="0.25">
      <c r="A34" s="15"/>
      <c r="B34" s="34"/>
      <c r="C34" s="35"/>
      <c r="D34" s="4" t="s">
        <v>31</v>
      </c>
      <c r="E34" s="15"/>
      <c r="F34" s="11" t="s">
        <v>23</v>
      </c>
      <c r="G34" s="9">
        <f t="shared" ref="G34:L34" si="6">+G35+G36</f>
        <v>7530</v>
      </c>
      <c r="H34" s="9">
        <f t="shared" si="6"/>
        <v>861</v>
      </c>
      <c r="I34" s="9">
        <f t="shared" si="6"/>
        <v>567</v>
      </c>
      <c r="J34" s="9">
        <f t="shared" si="6"/>
        <v>415</v>
      </c>
      <c r="K34" s="9">
        <f t="shared" si="6"/>
        <v>408</v>
      </c>
      <c r="L34" s="9">
        <f t="shared" si="6"/>
        <v>497</v>
      </c>
      <c r="M34" s="9">
        <f>+M35+M36</f>
        <v>533</v>
      </c>
      <c r="N34" s="9">
        <f>+N35+N36</f>
        <v>362</v>
      </c>
      <c r="O34" s="9">
        <f t="shared" si="1"/>
        <v>3643</v>
      </c>
      <c r="P34" s="20">
        <f t="shared" si="5"/>
        <v>0.48379814077025235</v>
      </c>
      <c r="Q34" s="15"/>
    </row>
    <row r="35" spans="1:17" ht="41.25" customHeight="1" x14ac:dyDescent="0.25">
      <c r="A35" s="15"/>
      <c r="B35" s="34"/>
      <c r="C35" s="35"/>
      <c r="D35" s="3"/>
      <c r="E35" s="4" t="s">
        <v>32</v>
      </c>
      <c r="F35" s="11" t="s">
        <v>23</v>
      </c>
      <c r="G35" s="10">
        <v>4573</v>
      </c>
      <c r="H35" s="10">
        <v>732</v>
      </c>
      <c r="I35" s="10">
        <v>503</v>
      </c>
      <c r="J35" s="10">
        <v>382</v>
      </c>
      <c r="K35" s="10">
        <v>364</v>
      </c>
      <c r="L35" s="10">
        <v>445</v>
      </c>
      <c r="M35" s="10">
        <v>490</v>
      </c>
      <c r="N35" s="10">
        <v>325</v>
      </c>
      <c r="O35" s="10">
        <f t="shared" si="1"/>
        <v>3241</v>
      </c>
      <c r="P35" s="19">
        <f t="shared" si="5"/>
        <v>0.70872512573802759</v>
      </c>
      <c r="Q35" s="25"/>
    </row>
    <row r="36" spans="1:17" ht="30.75" customHeight="1" x14ac:dyDescent="0.25">
      <c r="A36" s="15"/>
      <c r="B36" s="34"/>
      <c r="C36" s="35"/>
      <c r="D36" s="3"/>
      <c r="E36" s="4" t="s">
        <v>33</v>
      </c>
      <c r="F36" s="11" t="s">
        <v>23</v>
      </c>
      <c r="G36" s="10">
        <v>2957</v>
      </c>
      <c r="H36" s="10">
        <v>129</v>
      </c>
      <c r="I36" s="10">
        <v>64</v>
      </c>
      <c r="J36" s="10">
        <v>33</v>
      </c>
      <c r="K36" s="10">
        <v>44</v>
      </c>
      <c r="L36" s="10">
        <v>52</v>
      </c>
      <c r="M36" s="10">
        <v>43</v>
      </c>
      <c r="N36" s="10">
        <v>37</v>
      </c>
      <c r="O36" s="10">
        <f t="shared" si="1"/>
        <v>402</v>
      </c>
      <c r="P36" s="19">
        <f t="shared" si="5"/>
        <v>0.13594859655055799</v>
      </c>
      <c r="Q36" s="15"/>
    </row>
    <row r="37" spans="1:17" ht="51.75" customHeight="1" x14ac:dyDescent="0.25">
      <c r="A37" s="15"/>
      <c r="B37" s="34"/>
      <c r="C37" s="35"/>
      <c r="D37" s="5" t="s">
        <v>34</v>
      </c>
      <c r="E37" s="15"/>
      <c r="F37" s="11" t="s">
        <v>23</v>
      </c>
      <c r="G37" s="9">
        <v>7487</v>
      </c>
      <c r="H37" s="9">
        <v>204</v>
      </c>
      <c r="I37" s="9">
        <v>585</v>
      </c>
      <c r="J37" s="9">
        <v>259</v>
      </c>
      <c r="K37" s="9">
        <v>371</v>
      </c>
      <c r="L37" s="9">
        <v>475</v>
      </c>
      <c r="M37" s="9">
        <v>450</v>
      </c>
      <c r="N37" s="9">
        <v>752</v>
      </c>
      <c r="O37" s="9">
        <f t="shared" si="1"/>
        <v>3096</v>
      </c>
      <c r="P37" s="20">
        <f t="shared" si="5"/>
        <v>0.41351676238813945</v>
      </c>
      <c r="Q37" s="15"/>
    </row>
    <row r="38" spans="1:17" ht="5.25" customHeight="1" x14ac:dyDescent="0.25">
      <c r="A38" s="17"/>
      <c r="B38" s="43"/>
      <c r="C38" s="44"/>
      <c r="D38" s="18"/>
      <c r="E38" s="17"/>
      <c r="F38" s="12"/>
      <c r="G38" s="14"/>
      <c r="H38" s="14"/>
      <c r="I38" s="14"/>
      <c r="J38" s="14"/>
      <c r="K38" s="14"/>
      <c r="L38" s="14"/>
      <c r="M38" s="14"/>
      <c r="N38" s="14"/>
      <c r="O38" s="14"/>
      <c r="P38" s="17"/>
      <c r="Q38" s="17"/>
    </row>
    <row r="39" spans="1:17" ht="69.75" customHeight="1" x14ac:dyDescent="0.25">
      <c r="A39" s="15"/>
      <c r="B39" s="34"/>
      <c r="C39" s="35"/>
      <c r="D39" s="8"/>
      <c r="E39" s="6" t="s">
        <v>35</v>
      </c>
      <c r="F39" s="13" t="s">
        <v>49</v>
      </c>
      <c r="G39" s="10">
        <v>14812</v>
      </c>
      <c r="H39" s="10">
        <v>726</v>
      </c>
      <c r="I39" s="10">
        <v>904</v>
      </c>
      <c r="J39" s="10">
        <v>1305</v>
      </c>
      <c r="K39" s="10">
        <v>960</v>
      </c>
      <c r="L39" s="10">
        <v>983</v>
      </c>
      <c r="M39" s="10">
        <v>1280</v>
      </c>
      <c r="N39" s="10">
        <v>1121</v>
      </c>
      <c r="O39" s="10">
        <f t="shared" ref="O39:O44" si="7">SUM(H39:N39)</f>
        <v>7279</v>
      </c>
      <c r="P39" s="19">
        <f t="shared" ref="P39:P44" si="8">+O39/G39</f>
        <v>0.49142587091547396</v>
      </c>
      <c r="Q39" s="25"/>
    </row>
    <row r="40" spans="1:17" ht="61.5" customHeight="1" x14ac:dyDescent="0.25">
      <c r="A40" s="15"/>
      <c r="B40" s="34"/>
      <c r="C40" s="35"/>
      <c r="D40" s="8"/>
      <c r="E40" s="6" t="s">
        <v>36</v>
      </c>
      <c r="F40" s="13" t="s">
        <v>37</v>
      </c>
      <c r="G40" s="10">
        <v>725</v>
      </c>
      <c r="H40" s="10">
        <v>14</v>
      </c>
      <c r="I40" s="10">
        <v>22</v>
      </c>
      <c r="J40" s="10">
        <v>44</v>
      </c>
      <c r="K40" s="10">
        <v>78</v>
      </c>
      <c r="L40" s="10">
        <v>44</v>
      </c>
      <c r="M40" s="10">
        <v>45</v>
      </c>
      <c r="N40" s="10">
        <v>14</v>
      </c>
      <c r="O40" s="10">
        <f t="shared" si="7"/>
        <v>261</v>
      </c>
      <c r="P40" s="19">
        <f t="shared" si="8"/>
        <v>0.36</v>
      </c>
      <c r="Q40" s="15"/>
    </row>
    <row r="41" spans="1:17" ht="22.5" customHeight="1" x14ac:dyDescent="0.25">
      <c r="A41" s="15"/>
      <c r="B41" s="34"/>
      <c r="C41" s="35"/>
      <c r="D41" s="8"/>
      <c r="E41" s="6" t="s">
        <v>38</v>
      </c>
      <c r="F41" s="13" t="s">
        <v>37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f t="shared" si="7"/>
        <v>1</v>
      </c>
      <c r="P41" s="19">
        <f t="shared" si="8"/>
        <v>1</v>
      </c>
      <c r="Q41" s="15"/>
    </row>
    <row r="42" spans="1:17" ht="56.25" customHeight="1" x14ac:dyDescent="0.25">
      <c r="A42" s="15"/>
      <c r="B42" s="34"/>
      <c r="C42" s="35"/>
      <c r="D42" s="8"/>
      <c r="E42" s="6" t="s">
        <v>39</v>
      </c>
      <c r="F42" s="13" t="s">
        <v>37</v>
      </c>
      <c r="G42" s="10">
        <v>1200</v>
      </c>
      <c r="H42" s="10">
        <v>58</v>
      </c>
      <c r="I42" s="10">
        <v>97</v>
      </c>
      <c r="J42" s="10">
        <v>117</v>
      </c>
      <c r="K42" s="10">
        <v>101</v>
      </c>
      <c r="L42" s="10">
        <v>209</v>
      </c>
      <c r="M42" s="10">
        <v>173</v>
      </c>
      <c r="N42" s="10">
        <v>104</v>
      </c>
      <c r="O42" s="10">
        <f t="shared" si="7"/>
        <v>859</v>
      </c>
      <c r="P42" s="19">
        <f t="shared" si="8"/>
        <v>0.71583333333333332</v>
      </c>
      <c r="Q42" s="15"/>
    </row>
    <row r="43" spans="1:17" ht="32.25" customHeight="1" x14ac:dyDescent="0.25">
      <c r="A43" s="15"/>
      <c r="B43" s="34"/>
      <c r="C43" s="35"/>
      <c r="D43" s="8"/>
      <c r="E43" s="6" t="s">
        <v>40</v>
      </c>
      <c r="F43" s="13" t="s">
        <v>41</v>
      </c>
      <c r="G43" s="10">
        <v>950</v>
      </c>
      <c r="H43" s="10">
        <v>100</v>
      </c>
      <c r="I43" s="10">
        <v>182</v>
      </c>
      <c r="J43" s="10">
        <v>217</v>
      </c>
      <c r="K43" s="10">
        <v>265</v>
      </c>
      <c r="L43" s="10">
        <v>151</v>
      </c>
      <c r="M43" s="10">
        <v>313</v>
      </c>
      <c r="N43" s="10">
        <v>200</v>
      </c>
      <c r="O43" s="10">
        <f t="shared" si="7"/>
        <v>1428</v>
      </c>
      <c r="P43" s="19">
        <f t="shared" si="8"/>
        <v>1.503157894736842</v>
      </c>
      <c r="Q43" s="15"/>
    </row>
    <row r="44" spans="1:17" ht="47.25" customHeight="1" x14ac:dyDescent="0.25">
      <c r="A44" s="15"/>
      <c r="B44" s="34"/>
      <c r="C44" s="35"/>
      <c r="D44" s="15"/>
      <c r="E44" s="6" t="s">
        <v>42</v>
      </c>
      <c r="F44" s="13" t="s">
        <v>41</v>
      </c>
      <c r="G44" s="10">
        <v>110347</v>
      </c>
      <c r="H44" s="10">
        <v>1516</v>
      </c>
      <c r="I44" s="10">
        <v>5692</v>
      </c>
      <c r="J44" s="10">
        <v>13950</v>
      </c>
      <c r="K44" s="10">
        <v>11865</v>
      </c>
      <c r="L44" s="10">
        <v>9528</v>
      </c>
      <c r="M44" s="10">
        <v>8298</v>
      </c>
      <c r="N44" s="10">
        <v>5132</v>
      </c>
      <c r="O44" s="10">
        <f t="shared" si="7"/>
        <v>55981</v>
      </c>
      <c r="P44" s="19">
        <f t="shared" si="8"/>
        <v>0.5073178246803266</v>
      </c>
      <c r="Q44" s="15"/>
    </row>
    <row r="45" spans="1:17" ht="27" customHeight="1" x14ac:dyDescent="0.25">
      <c r="A45" s="36" t="s">
        <v>8</v>
      </c>
      <c r="B45" s="36"/>
      <c r="C45" s="37" t="s">
        <v>43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9"/>
    </row>
    <row r="46" spans="1:17" ht="21.75" customHeight="1" x14ac:dyDescent="0.25">
      <c r="A46" s="36" t="s">
        <v>10</v>
      </c>
      <c r="B46" s="36"/>
      <c r="C46" s="40" t="s">
        <v>44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</row>
    <row r="47" spans="1:17" ht="42.75" customHeight="1" x14ac:dyDescent="0.25">
      <c r="A47" s="1">
        <v>2</v>
      </c>
      <c r="B47" s="45" t="s">
        <v>45</v>
      </c>
      <c r="C47" s="46"/>
      <c r="D47" s="7"/>
      <c r="E47" s="15"/>
      <c r="F47" s="11" t="s">
        <v>37</v>
      </c>
      <c r="G47" s="9">
        <f t="shared" ref="G47:L47" si="9">+G48+G49</f>
        <v>80957</v>
      </c>
      <c r="H47" s="9">
        <f t="shared" si="9"/>
        <v>5654</v>
      </c>
      <c r="I47" s="9">
        <f t="shared" si="9"/>
        <v>8112</v>
      </c>
      <c r="J47" s="9">
        <f t="shared" si="9"/>
        <v>6486</v>
      </c>
      <c r="K47" s="9">
        <f t="shared" si="9"/>
        <v>9542</v>
      </c>
      <c r="L47" s="9">
        <f t="shared" si="9"/>
        <v>8050</v>
      </c>
      <c r="M47" s="9">
        <f>+M48+M49</f>
        <v>10868</v>
      </c>
      <c r="N47" s="9">
        <f>+N48+N49</f>
        <v>8103</v>
      </c>
      <c r="O47" s="9">
        <f>SUM(H47:N47)</f>
        <v>56815</v>
      </c>
      <c r="P47" s="20">
        <f t="shared" ref="P47:P49" si="10">+O47/G47</f>
        <v>0.70179230949763449</v>
      </c>
      <c r="Q47" s="15"/>
    </row>
    <row r="48" spans="1:17" ht="47.25" customHeight="1" x14ac:dyDescent="0.25">
      <c r="A48" s="15"/>
      <c r="B48" s="34"/>
      <c r="C48" s="35"/>
      <c r="D48" s="4" t="s">
        <v>46</v>
      </c>
      <c r="E48" s="15"/>
      <c r="F48" s="11" t="s">
        <v>37</v>
      </c>
      <c r="G48" s="9">
        <v>80025</v>
      </c>
      <c r="H48" s="9">
        <v>5633</v>
      </c>
      <c r="I48" s="9">
        <v>8062</v>
      </c>
      <c r="J48" s="9">
        <v>6396</v>
      </c>
      <c r="K48" s="9">
        <v>9413</v>
      </c>
      <c r="L48" s="9">
        <v>7933</v>
      </c>
      <c r="M48" s="9">
        <v>10733</v>
      </c>
      <c r="N48" s="9">
        <v>8074</v>
      </c>
      <c r="O48" s="9">
        <f>SUM(H48:N48)</f>
        <v>56244</v>
      </c>
      <c r="P48" s="20">
        <f t="shared" si="10"/>
        <v>0.70283036551077793</v>
      </c>
      <c r="Q48" s="25"/>
    </row>
    <row r="49" spans="1:17" ht="58.5" customHeight="1" x14ac:dyDescent="0.25">
      <c r="A49" s="15"/>
      <c r="B49" s="34"/>
      <c r="C49" s="35"/>
      <c r="D49" s="4" t="s">
        <v>47</v>
      </c>
      <c r="E49" s="15"/>
      <c r="F49" s="11" t="s">
        <v>37</v>
      </c>
      <c r="G49" s="9">
        <v>932</v>
      </c>
      <c r="H49" s="9">
        <v>21</v>
      </c>
      <c r="I49" s="9">
        <v>50</v>
      </c>
      <c r="J49" s="9">
        <v>90</v>
      </c>
      <c r="K49" s="9">
        <v>129</v>
      </c>
      <c r="L49" s="9">
        <v>117</v>
      </c>
      <c r="M49" s="9">
        <v>135</v>
      </c>
      <c r="N49" s="9">
        <v>29</v>
      </c>
      <c r="O49" s="9">
        <f>SUM(H49:N49)</f>
        <v>571</v>
      </c>
      <c r="P49" s="20">
        <f t="shared" si="10"/>
        <v>0.61266094420600858</v>
      </c>
      <c r="Q49" s="25"/>
    </row>
  </sheetData>
  <mergeCells count="40">
    <mergeCell ref="B48:C48"/>
    <mergeCell ref="B49:C49"/>
    <mergeCell ref="B38:C38"/>
    <mergeCell ref="B39:C39"/>
    <mergeCell ref="B40:C40"/>
    <mergeCell ref="B41:C41"/>
    <mergeCell ref="B42:C42"/>
    <mergeCell ref="B43:C43"/>
    <mergeCell ref="B47:C47"/>
    <mergeCell ref="B26:C26"/>
    <mergeCell ref="B27:C27"/>
    <mergeCell ref="B28:C28"/>
    <mergeCell ref="B29:C29"/>
    <mergeCell ref="B30:C30"/>
    <mergeCell ref="B31:C31"/>
    <mergeCell ref="B32:C32"/>
    <mergeCell ref="B33:C33"/>
    <mergeCell ref="A45:B45"/>
    <mergeCell ref="A46:B46"/>
    <mergeCell ref="C45:Q45"/>
    <mergeCell ref="C46:Q46"/>
    <mergeCell ref="B34:C34"/>
    <mergeCell ref="B35:C35"/>
    <mergeCell ref="B36:C36"/>
    <mergeCell ref="B37:C37"/>
    <mergeCell ref="B44:C44"/>
    <mergeCell ref="A17:Q17"/>
    <mergeCell ref="A18:Q18"/>
    <mergeCell ref="B25:C25"/>
    <mergeCell ref="C19:Q19"/>
    <mergeCell ref="C20:Q20"/>
    <mergeCell ref="C21:Q21"/>
    <mergeCell ref="C22:Q22"/>
    <mergeCell ref="C23:Q23"/>
    <mergeCell ref="B24:C24"/>
    <mergeCell ref="A19:B19"/>
    <mergeCell ref="A20:B20"/>
    <mergeCell ref="A21:B21"/>
    <mergeCell ref="A22:B22"/>
    <mergeCell ref="A23:B23"/>
  </mergeCells>
  <printOptions horizontalCentered="1"/>
  <pageMargins left="0.39370078740157483" right="0.39370078740157483" top="0.74803149606299213" bottom="0.74803149606299213" header="0.31496062992125984" footer="0.31496062992125984"/>
  <pageSetup paperSize="34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2026-07-30T15:49:20Z</cp:lastPrinted>
  <dcterms:created xsi:type="dcterms:W3CDTF">2026-02-26T21:57:19Z</dcterms:created>
  <dcterms:modified xsi:type="dcterms:W3CDTF">2026-07-30T15:50:30Z</dcterms:modified>
</cp:coreProperties>
</file>