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czlam\Documents\AÑO 2026\ACCESO A INFORMACIÓN PÚBLICA\SEPTIEMBRE\"/>
    </mc:Choice>
  </mc:AlternateContent>
  <xr:revisionPtr revIDLastSave="0" documentId="13_ncr:1_{40C04BB2-6EE7-4FC5-B0E4-B5194D767D93}" xr6:coauthVersionLast="47" xr6:coauthVersionMax="47" xr10:uidLastSave="{00000000-0000-0000-0000-000000000000}"/>
  <bookViews>
    <workbookView xWindow="-120" yWindow="-120" windowWidth="29040" windowHeight="15720" xr2:uid="{95278A94-4AD4-482D-B147-B601432BFFFA}"/>
  </bookViews>
  <sheets>
    <sheet name="Hoja1" sheetId="1" r:id="rId1"/>
  </sheets>
  <definedNames>
    <definedName name="_xlnm.Print_Titles" localSheetId="0">Hoja1!$25:$25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50" i="1" l="1"/>
  <c r="Q49" i="1"/>
  <c r="Q45" i="1"/>
  <c r="Q44" i="1"/>
  <c r="Q43" i="1"/>
  <c r="Q42" i="1"/>
  <c r="Q41" i="1"/>
  <c r="Q40" i="1"/>
  <c r="Q38" i="1"/>
  <c r="Q37" i="1"/>
  <c r="Q36" i="1"/>
  <c r="Q34" i="1"/>
  <c r="Q33" i="1"/>
  <c r="Q32" i="1"/>
  <c r="Q30" i="1"/>
  <c r="Q29" i="1"/>
  <c r="Q28" i="1"/>
  <c r="G48" i="1"/>
  <c r="G35" i="1"/>
  <c r="G31" i="1"/>
  <c r="G27" i="1"/>
  <c r="G26" i="1" s="1"/>
  <c r="P48" i="1"/>
  <c r="P35" i="1"/>
  <c r="P31" i="1"/>
  <c r="P27" i="1"/>
  <c r="P26" i="1"/>
  <c r="O48" i="1"/>
  <c r="O35" i="1"/>
  <c r="O31" i="1"/>
  <c r="O27" i="1"/>
  <c r="O26" i="1" s="1"/>
  <c r="N27" i="1" l="1"/>
  <c r="R50" i="1" l="1"/>
  <c r="R49" i="1"/>
  <c r="R45" i="1"/>
  <c r="R44" i="1"/>
  <c r="R43" i="1"/>
  <c r="R42" i="1"/>
  <c r="R41" i="1"/>
  <c r="R40" i="1"/>
  <c r="R37" i="1"/>
  <c r="R36" i="1"/>
  <c r="R34" i="1"/>
  <c r="R33" i="1"/>
  <c r="R32" i="1"/>
  <c r="R29" i="1"/>
  <c r="R28" i="1"/>
  <c r="N48" i="1"/>
  <c r="N35" i="1"/>
  <c r="N31" i="1"/>
  <c r="M48" i="1"/>
  <c r="M35" i="1"/>
  <c r="M31" i="1"/>
  <c r="M27" i="1"/>
  <c r="R38" i="1"/>
  <c r="R30" i="1"/>
  <c r="L48" i="1"/>
  <c r="L35" i="1"/>
  <c r="L31" i="1"/>
  <c r="L27" i="1"/>
  <c r="K27" i="1"/>
  <c r="K48" i="1"/>
  <c r="K35" i="1"/>
  <c r="K31" i="1"/>
  <c r="J48" i="1"/>
  <c r="J35" i="1"/>
  <c r="J31" i="1"/>
  <c r="J27" i="1"/>
  <c r="I48" i="1"/>
  <c r="I35" i="1"/>
  <c r="I31" i="1"/>
  <c r="I27" i="1"/>
  <c r="H48" i="1"/>
  <c r="H35" i="1"/>
  <c r="H31" i="1"/>
  <c r="H27" i="1"/>
  <c r="Q27" i="1" l="1"/>
  <c r="Q48" i="1"/>
  <c r="Q31" i="1"/>
  <c r="Q35" i="1"/>
  <c r="R35" i="1"/>
  <c r="R31" i="1"/>
  <c r="R48" i="1"/>
  <c r="M26" i="1"/>
  <c r="K26" i="1"/>
  <c r="H26" i="1"/>
  <c r="R27" i="1"/>
  <c r="N26" i="1"/>
  <c r="J26" i="1"/>
  <c r="L26" i="1"/>
  <c r="I26" i="1"/>
  <c r="Q26" i="1" l="1"/>
  <c r="R26" i="1"/>
</calcChain>
</file>

<file path=xl/sharedStrings.xml><?xml version="1.0" encoding="utf-8"?>
<sst xmlns="http://schemas.openxmlformats.org/spreadsheetml/2006/main" count="80" uniqueCount="61">
  <si>
    <t xml:space="preserve">        MINISTERIO DE ECONOMÍA 
MATRIZ DE PLANIFICACIÓN, POA 2026</t>
  </si>
  <si>
    <t xml:space="preserve">PROGRAMA 15: ASISTENCIA Y PROTECCIÓN AL CONSUMIDOR Y SUPERVISIÓN DEL COMERCIO INTERNO </t>
  </si>
  <si>
    <t xml:space="preserve">OBJETIVO OPERATIVO </t>
  </si>
  <si>
    <t xml:space="preserve">Promover la calidad en los bienes y servicios para satisfacción del consumidor. </t>
  </si>
  <si>
    <t xml:space="preserve">RESULTADO INSTITUCIONAL </t>
  </si>
  <si>
    <t>Para el 2030, se ha incrementado en 15.0 puntos porcentuales el número de consumidores, usuarios y tarjetahabientes atendidos sobre sus derechos y obligaciones. (Línea base de 59,385 en 2024 a 68,293 en 2030).</t>
  </si>
  <si>
    <t xml:space="preserve">INDICADOR </t>
  </si>
  <si>
    <t>Tasa de atención de los derechos y obligaciones del consumidor.</t>
  </si>
  <si>
    <t xml:space="preserve">Acción </t>
  </si>
  <si>
    <t xml:space="preserve">Educar, informar y defender los derechos de los consumidores y usuarios, aplicando la  Ley de Protección al Consumidor y Usuario, Decreto 6-2003 del congreso de la República y su Reglamento AG. No. 777-2003, la cual tiene por objeto promover, divulgar y defender los derechos de los consumidores y usuarios, establecer las infracciones, sanciones y los procedimientos aplicables en dicha materia. </t>
  </si>
  <si>
    <t xml:space="preserve">Actividad </t>
  </si>
  <si>
    <t xml:space="preserve"> Servicios de Asistencia, Protección y Educación al Consumidor.</t>
  </si>
  <si>
    <t>No.</t>
  </si>
  <si>
    <t xml:space="preserve">PRODUCTO </t>
  </si>
  <si>
    <t>SUBPRODUCTO</t>
  </si>
  <si>
    <t xml:space="preserve">ACCIONES </t>
  </si>
  <si>
    <t>UNIDAD DE MEDIDA</t>
  </si>
  <si>
    <t>META VIGENTE</t>
  </si>
  <si>
    <t>ENERO</t>
  </si>
  <si>
    <t xml:space="preserve">AVANCE ACUMULADO ENERO-DICIEMBRE </t>
  </si>
  <si>
    <t xml:space="preserve">% AVANCE ACUMULADO ENERO - DICIEMBRE </t>
  </si>
  <si>
    <t xml:space="preserve">INFORMACIÓN RELEVANTE/ALERTAS/ PROBLEMAS </t>
  </si>
  <si>
    <t xml:space="preserve">Consumidores beneficiados con servicios de asistencia, protección y educación sobre sus derechos y obligaciones </t>
  </si>
  <si>
    <t>Persona</t>
  </si>
  <si>
    <t xml:space="preserve">Personas capacitadas </t>
  </si>
  <si>
    <t>Personas capacitadas en servicios financieros</t>
  </si>
  <si>
    <t xml:space="preserve">Asesorías técnicas sobre derechos y obligaciones </t>
  </si>
  <si>
    <t xml:space="preserve">Empresas beneficiadas con resoluciones de autorización de instrumentos de control  </t>
  </si>
  <si>
    <t xml:space="preserve">Autorización de libro de quejas </t>
  </si>
  <si>
    <t xml:space="preserve">Resolución de autorización de contratos de adhesión </t>
  </si>
  <si>
    <t xml:space="preserve">Verificación de certificados de Calibración de instrumentos de medición y pesaje </t>
  </si>
  <si>
    <t xml:space="preserve">Consumidores y usuarios beneficiados con servicios de  atención y resolución de quejas </t>
  </si>
  <si>
    <t>Resolución de quejas de distintas actividades económicas</t>
  </si>
  <si>
    <t>Resolución de quejas de servicios financieros</t>
  </si>
  <si>
    <t xml:space="preserve">Consumidores y usuarios informados sobre derechos y obligaciones en materia de consumo   </t>
  </si>
  <si>
    <t xml:space="preserve">Registro y base de datos de quejas recibidas y recepción de expedientes de instrumentos de mediación y pesaje y contratos de Adhesión </t>
  </si>
  <si>
    <t>Eventos de promoción  de los derechos de los consumidores y obligaciones de los proveedores</t>
  </si>
  <si>
    <t>Evento</t>
  </si>
  <si>
    <t>Feria de Educación Financiera</t>
  </si>
  <si>
    <t>Población orientada a través de la información brindada a los medios de comunicación de las acciones de DIACO.</t>
  </si>
  <si>
    <t>Resoluciones de dirección e informes</t>
  </si>
  <si>
    <t>Documento</t>
  </si>
  <si>
    <t xml:space="preserve">Reproducción y distribución de material educativo-informativo  </t>
  </si>
  <si>
    <t>Verificación y vigilancia de las obligaciones de los proveedores para beneficio de los consumidores y usuarios guatemaltecos enmarcados en la Ley de protección al consumidor Decreto 6-2003 y su Reglamento AG. 777-2003 Seguimiento al proceso de aprobación de la Ley de Creación de la Procuraduría del Consumidor.</t>
  </si>
  <si>
    <t>Servicios de Supervisión del Comercio Interno.</t>
  </si>
  <si>
    <t xml:space="preserve">Supervisión a proveedores para el cumplimiento de sus obligaciones </t>
  </si>
  <si>
    <t>Supervisión a proveedores que informan y publican sus productos y servicios que comercializan</t>
  </si>
  <si>
    <t xml:space="preserve">Supervisión a proveedores que comercializan combustibles y gas propano (GLP) en cumplimiento del Plan Centinela  </t>
  </si>
  <si>
    <t>Entidad</t>
  </si>
  <si>
    <t>Registro</t>
  </si>
  <si>
    <t>FEBRERO</t>
  </si>
  <si>
    <t>Consumidores y usuarios capacitados sobre derechos y obligaciones</t>
  </si>
  <si>
    <t>MARZO</t>
  </si>
  <si>
    <t>ABRIL</t>
  </si>
  <si>
    <t>MAYO</t>
  </si>
  <si>
    <t>JUNIO</t>
  </si>
  <si>
    <t>JULIO</t>
  </si>
  <si>
    <t>AGOSTO</t>
  </si>
  <si>
    <t>SEPTIEMBRE</t>
  </si>
  <si>
    <t>En el  mes  septiembre   se reporta parcialmente ejecucion de metas,  debido a que fueron aprobadas dos modificaciones presupuestarias que  modifican metas, aun se encuentran en proceso de aprobación modificaciones presupuestaras que generan modificacion de metas físicas, lo cual no permite ingreso de ejecución en el SIGES.</t>
  </si>
  <si>
    <t xml:space="preserve">ARTICULO 10. Numeral 5: Matriz de Planificación -POA-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</si>
</sst>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name val="Arial"/>
      <family val="2"/>
    </font>
    <font>
      <b/>
      <sz val="12"/>
      <color theme="0"/>
      <name val="Times New Roman"/>
      <family val="1"/>
    </font>
    <font>
      <b/>
      <sz val="10"/>
      <name val="Times New Roman"/>
      <family val="1"/>
    </font>
    <font>
      <b/>
      <sz val="10"/>
      <color theme="1"/>
      <name val="Times New Roman"/>
      <family val="1"/>
    </font>
    <font>
      <b/>
      <sz val="10"/>
      <color rgb="FF000000"/>
      <name val="Times New Roman"/>
      <family val="1"/>
    </font>
    <font>
      <sz val="10"/>
      <color rgb="FF000000"/>
      <name val="Times New Roman"/>
      <family val="1"/>
    </font>
    <font>
      <sz val="10"/>
      <color theme="1"/>
      <name val="Times New Roman"/>
      <family val="1"/>
    </font>
    <font>
      <sz val="10"/>
      <name val="Times New Roman"/>
      <family val="1"/>
    </font>
    <font>
      <sz val="11"/>
      <color indexed="8"/>
      <name val="Calibri"/>
      <family val="2"/>
    </font>
    <font>
      <sz val="10"/>
      <color rgb="FFFF0000"/>
      <name val="Times New Roman"/>
      <family val="1"/>
    </font>
    <font>
      <b/>
      <sz val="11"/>
      <name val="Times New Roman"/>
      <family val="1"/>
    </font>
    <font>
      <sz val="10"/>
      <color indexed="8"/>
      <name val="Times New Roman"/>
      <family val="1"/>
    </font>
    <font>
      <b/>
      <sz val="7"/>
      <color theme="1"/>
      <name val="Times New Roman"/>
      <family val="1"/>
    </font>
    <font>
      <b/>
      <sz val="7"/>
      <name val="Times New Roman"/>
      <family val="1"/>
    </font>
    <font>
      <b/>
      <sz val="6"/>
      <name val="Times New Roman"/>
      <family val="1"/>
    </font>
    <font>
      <sz val="9"/>
      <color theme="1"/>
      <name val="Times New Roman"/>
      <family val="1"/>
    </font>
    <font>
      <b/>
      <sz val="12"/>
      <color theme="1"/>
      <name val="Times New Roman"/>
      <family val="1"/>
    </font>
  </fonts>
  <fills count="6">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4" tint="0.59999389629810485"/>
        <bgColor indexed="64"/>
      </patternFill>
    </fill>
    <fill>
      <patternFill patternType="solid">
        <fgColor theme="0" tint="-0.14999847407452621"/>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
      <left style="thin">
        <color indexed="64"/>
      </left>
      <right/>
      <top/>
      <bottom style="thin">
        <color auto="1"/>
      </bottom>
      <diagonal/>
    </border>
    <border>
      <left/>
      <right/>
      <top/>
      <bottom style="thin">
        <color auto="1"/>
      </bottom>
      <diagonal/>
    </border>
    <border>
      <left/>
      <right style="thin">
        <color indexed="64"/>
      </right>
      <top/>
      <bottom/>
      <diagonal/>
    </border>
    <border>
      <left/>
      <right style="thin">
        <color indexed="64"/>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xf numFmtId="0" fontId="1" fillId="0" borderId="0"/>
    <xf numFmtId="0" fontId="9" fillId="0" borderId="0"/>
    <xf numFmtId="0" fontId="1" fillId="0" borderId="0"/>
  </cellStyleXfs>
  <cellXfs count="63">
    <xf numFmtId="0" fontId="0" fillId="0" borderId="0" xfId="0"/>
    <xf numFmtId="0" fontId="3" fillId="2" borderId="1" xfId="0" applyFont="1" applyFill="1" applyBorder="1" applyAlignment="1">
      <alignment horizontal="center" vertical="center" wrapText="1"/>
    </xf>
    <xf numFmtId="0" fontId="5" fillId="2" borderId="1" xfId="0" applyFont="1" applyFill="1" applyBorder="1" applyAlignment="1">
      <alignment horizontal="center" vertical="top" wrapText="1"/>
    </xf>
    <xf numFmtId="0" fontId="6" fillId="2" borderId="1" xfId="0" applyFont="1" applyFill="1" applyBorder="1" applyAlignment="1">
      <alignment horizontal="justify" vertical="top" wrapText="1"/>
    </xf>
    <xf numFmtId="0" fontId="6" fillId="2" borderId="1" xfId="0" applyFont="1" applyFill="1" applyBorder="1" applyAlignment="1">
      <alignment horizontal="justify" vertical="center" wrapText="1"/>
    </xf>
    <xf numFmtId="0" fontId="8" fillId="2" borderId="1" xfId="0" applyFont="1" applyFill="1" applyBorder="1" applyAlignment="1">
      <alignment horizontal="justify" vertical="center" wrapText="1"/>
    </xf>
    <xf numFmtId="0" fontId="8" fillId="2" borderId="1" xfId="3" applyFont="1" applyFill="1" applyBorder="1" applyAlignment="1">
      <alignment horizontal="justify" vertical="center" wrapText="1"/>
    </xf>
    <xf numFmtId="0" fontId="5" fillId="2" borderId="1" xfId="0" applyFont="1" applyFill="1" applyBorder="1" applyAlignment="1">
      <alignment vertical="center" wrapText="1"/>
    </xf>
    <xf numFmtId="0" fontId="10" fillId="2" borderId="1" xfId="2" applyFont="1" applyFill="1" applyBorder="1" applyAlignment="1">
      <alignment horizontal="center"/>
    </xf>
    <xf numFmtId="3" fontId="4" fillId="0" borderId="1" xfId="0" applyNumberFormat="1" applyFont="1" applyBorder="1" applyAlignment="1">
      <alignment horizontal="center" vertical="center"/>
    </xf>
    <xf numFmtId="3" fontId="7" fillId="0" borderId="1" xfId="0" applyNumberFormat="1" applyFont="1" applyBorder="1" applyAlignment="1">
      <alignment horizontal="center" vertical="center"/>
    </xf>
    <xf numFmtId="0" fontId="4" fillId="0" borderId="1" xfId="0" applyFont="1" applyBorder="1" applyAlignment="1">
      <alignment horizontal="center" vertical="center"/>
    </xf>
    <xf numFmtId="0" fontId="7" fillId="5" borderId="1" xfId="0" applyFont="1" applyFill="1" applyBorder="1" applyAlignment="1">
      <alignment horizontal="center" vertical="center"/>
    </xf>
    <xf numFmtId="0" fontId="7" fillId="0" borderId="1" xfId="0" applyFont="1" applyBorder="1" applyAlignment="1">
      <alignment horizontal="center" vertical="center"/>
    </xf>
    <xf numFmtId="3" fontId="7" fillId="5" borderId="1" xfId="0" applyNumberFormat="1" applyFont="1" applyFill="1" applyBorder="1" applyAlignment="1">
      <alignment horizontal="center" vertical="center"/>
    </xf>
    <xf numFmtId="0" fontId="7" fillId="0" borderId="1" xfId="0" applyFont="1" applyBorder="1"/>
    <xf numFmtId="0" fontId="12" fillId="2" borderId="1" xfId="2" applyFont="1" applyFill="1" applyBorder="1"/>
    <xf numFmtId="0" fontId="7" fillId="5" borderId="1" xfId="0" applyFont="1" applyFill="1" applyBorder="1"/>
    <xf numFmtId="0" fontId="10" fillId="5" borderId="1" xfId="2" applyFont="1" applyFill="1" applyBorder="1" applyAlignment="1">
      <alignment horizontal="center"/>
    </xf>
    <xf numFmtId="9" fontId="7" fillId="0" borderId="1" xfId="0" applyNumberFormat="1" applyFont="1" applyBorder="1" applyAlignment="1">
      <alignment horizontal="center" vertical="center"/>
    </xf>
    <xf numFmtId="9" fontId="4" fillId="0" borderId="1" xfId="0" applyNumberFormat="1" applyFont="1" applyBorder="1" applyAlignment="1">
      <alignment horizontal="center" vertical="center"/>
    </xf>
    <xf numFmtId="0" fontId="13" fillId="4" borderId="1" xfId="1" applyFont="1" applyFill="1" applyBorder="1" applyAlignment="1">
      <alignment horizontal="center" vertical="center" wrapText="1"/>
    </xf>
    <xf numFmtId="0" fontId="14" fillId="4" borderId="1" xfId="1" applyFont="1" applyFill="1" applyBorder="1" applyAlignment="1">
      <alignment vertical="center" wrapText="1"/>
    </xf>
    <xf numFmtId="0" fontId="14" fillId="4" borderId="1" xfId="1" applyFont="1" applyFill="1" applyBorder="1" applyAlignment="1">
      <alignment horizontal="center" vertical="center" wrapText="1"/>
    </xf>
    <xf numFmtId="3" fontId="0" fillId="0" borderId="0" xfId="0" applyNumberFormat="1"/>
    <xf numFmtId="0" fontId="7" fillId="0" borderId="1" xfId="0" applyFont="1" applyBorder="1" applyAlignment="1">
      <alignment horizontal="center" vertical="center" wrapText="1"/>
    </xf>
    <xf numFmtId="0" fontId="15" fillId="4" borderId="1" xfId="1" applyFont="1" applyFill="1" applyBorder="1" applyAlignment="1">
      <alignment horizontal="center" vertical="center" wrapText="1"/>
    </xf>
    <xf numFmtId="0" fontId="16" fillId="0" borderId="10" xfId="0" applyFont="1" applyBorder="1" applyAlignment="1">
      <alignment horizontal="justify" vertical="center" wrapText="1"/>
    </xf>
    <xf numFmtId="0" fontId="16" fillId="0" borderId="11" xfId="0" applyFont="1" applyBorder="1" applyAlignment="1">
      <alignment horizontal="justify" vertical="center" wrapText="1"/>
    </xf>
    <xf numFmtId="0" fontId="16" fillId="0" borderId="12" xfId="0" applyFont="1" applyBorder="1" applyAlignment="1">
      <alignment horizontal="justify" vertical="center" wrapText="1"/>
    </xf>
    <xf numFmtId="0" fontId="2" fillId="3" borderId="5" xfId="1" applyFont="1" applyFill="1" applyBorder="1" applyAlignment="1">
      <alignment horizontal="center" vertical="center" wrapText="1"/>
    </xf>
    <xf numFmtId="0" fontId="2" fillId="3" borderId="0" xfId="1" applyFont="1" applyFill="1" applyAlignment="1">
      <alignment horizontal="center" vertical="center" wrapText="1"/>
    </xf>
    <xf numFmtId="0" fontId="2" fillId="3" borderId="8" xfId="1" applyFont="1" applyFill="1" applyBorder="1" applyAlignment="1">
      <alignment horizontal="center" vertical="center" wrapText="1"/>
    </xf>
    <xf numFmtId="0" fontId="2" fillId="3" borderId="6" xfId="1" applyFont="1" applyFill="1" applyBorder="1" applyAlignment="1">
      <alignment horizontal="center" vertical="center" wrapText="1"/>
    </xf>
    <xf numFmtId="0" fontId="2" fillId="3" borderId="7" xfId="1" applyFont="1" applyFill="1" applyBorder="1" applyAlignment="1">
      <alignment horizontal="center" vertical="center" wrapText="1"/>
    </xf>
    <xf numFmtId="0" fontId="2" fillId="3" borderId="9" xfId="1" applyFont="1" applyFill="1" applyBorder="1" applyAlignment="1">
      <alignment horizontal="center" vertical="center" wrapText="1"/>
    </xf>
    <xf numFmtId="0" fontId="5" fillId="2" borderId="1" xfId="0" applyFont="1" applyFill="1" applyBorder="1" applyAlignment="1">
      <alignment horizontal="justify" vertical="center" wrapText="1"/>
    </xf>
    <xf numFmtId="0" fontId="4"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4" borderId="2" xfId="0" applyFont="1" applyFill="1" applyBorder="1" applyAlignment="1">
      <alignment horizontal="justify" vertical="center" wrapText="1"/>
    </xf>
    <xf numFmtId="0" fontId="3" fillId="4" borderId="3" xfId="0" applyFont="1" applyFill="1" applyBorder="1" applyAlignment="1">
      <alignment horizontal="justify" vertical="center" wrapText="1"/>
    </xf>
    <xf numFmtId="0" fontId="3" fillId="4" borderId="4" xfId="0" applyFont="1" applyFill="1" applyBorder="1" applyAlignment="1">
      <alignment horizontal="justify" vertical="center" wrapText="1"/>
    </xf>
    <xf numFmtId="0" fontId="3" fillId="4" borderId="1" xfId="0" applyFont="1" applyFill="1" applyBorder="1" applyAlignment="1">
      <alignment horizontal="left" vertical="center" wrapText="1"/>
    </xf>
    <xf numFmtId="0" fontId="14" fillId="4" borderId="2" xfId="1" applyFont="1" applyFill="1" applyBorder="1" applyAlignment="1">
      <alignment horizontal="center" vertical="center" wrapText="1"/>
    </xf>
    <xf numFmtId="0" fontId="14" fillId="4" borderId="4" xfId="1" applyFont="1" applyFill="1" applyBorder="1" applyAlignment="1">
      <alignment horizontal="center" vertical="center" wrapText="1"/>
    </xf>
    <xf numFmtId="0" fontId="3" fillId="2" borderId="1" xfId="1" applyFont="1" applyFill="1" applyBorder="1" applyAlignment="1">
      <alignment horizontal="left" vertical="center" wrapText="1"/>
    </xf>
    <xf numFmtId="0" fontId="3" fillId="4" borderId="1" xfId="1" applyFont="1" applyFill="1" applyBorder="1" applyAlignment="1">
      <alignment horizontal="left" vertical="center" wrapText="1"/>
    </xf>
    <xf numFmtId="0" fontId="7" fillId="0" borderId="2" xfId="0" applyFont="1" applyBorder="1" applyAlignment="1">
      <alignment horizontal="center"/>
    </xf>
    <xf numFmtId="0" fontId="7" fillId="0" borderId="4" xfId="0" applyFont="1" applyBorder="1" applyAlignment="1">
      <alignment horizontal="center"/>
    </xf>
    <xf numFmtId="0" fontId="11" fillId="4" borderId="1" xfId="1" applyFont="1" applyFill="1" applyBorder="1" applyAlignment="1">
      <alignment horizontal="left" vertical="center" wrapText="1"/>
    </xf>
    <xf numFmtId="0" fontId="3" fillId="4" borderId="2" xfId="1" applyFont="1" applyFill="1" applyBorder="1" applyAlignment="1">
      <alignment horizontal="justify" vertical="center" wrapText="1"/>
    </xf>
    <xf numFmtId="0" fontId="3" fillId="4" borderId="3" xfId="1" applyFont="1" applyFill="1" applyBorder="1" applyAlignment="1">
      <alignment horizontal="justify" vertical="center" wrapText="1"/>
    </xf>
    <xf numFmtId="0" fontId="3" fillId="4" borderId="4" xfId="1" applyFont="1" applyFill="1" applyBorder="1" applyAlignment="1">
      <alignment horizontal="justify" vertical="center" wrapText="1"/>
    </xf>
    <xf numFmtId="0" fontId="3" fillId="4" borderId="2" xfId="1" applyFont="1" applyFill="1" applyBorder="1" applyAlignment="1">
      <alignment horizontal="left" vertical="center" wrapText="1"/>
    </xf>
    <xf numFmtId="0" fontId="3" fillId="4" borderId="3" xfId="1" applyFont="1" applyFill="1" applyBorder="1" applyAlignment="1">
      <alignment horizontal="left" vertical="center" wrapText="1"/>
    </xf>
    <xf numFmtId="0" fontId="3" fillId="4" borderId="4" xfId="1" applyFont="1" applyFill="1" applyBorder="1" applyAlignment="1">
      <alignment horizontal="left" vertical="center" wrapText="1"/>
    </xf>
    <xf numFmtId="0" fontId="7" fillId="5" borderId="2" xfId="0" applyFont="1" applyFill="1" applyBorder="1" applyAlignment="1">
      <alignment horizontal="center"/>
    </xf>
    <xf numFmtId="0" fontId="7" fillId="5" borderId="4" xfId="0" applyFont="1" applyFill="1" applyBorder="1" applyAlignment="1">
      <alignment horizontal="center"/>
    </xf>
    <xf numFmtId="0" fontId="5" fillId="2" borderId="2" xfId="0" applyFont="1" applyFill="1" applyBorder="1" applyAlignment="1">
      <alignment horizontal="justify" vertical="center" wrapText="1"/>
    </xf>
    <xf numFmtId="0" fontId="5" fillId="2" borderId="4" xfId="0" applyFont="1" applyFill="1" applyBorder="1" applyAlignment="1">
      <alignment horizontal="justify" vertical="center" wrapText="1"/>
    </xf>
    <xf numFmtId="0" fontId="17" fillId="0" borderId="0" xfId="0" applyFont="1" applyAlignment="1">
      <alignment horizontal="center" vertical="top" wrapText="1"/>
    </xf>
    <xf numFmtId="0" fontId="17" fillId="0" borderId="0" xfId="0" applyFont="1" applyAlignment="1">
      <alignment horizontal="center" vertical="top" wrapText="1"/>
    </xf>
    <xf numFmtId="3" fontId="7" fillId="0" borderId="1" xfId="0" applyNumberFormat="1" applyFont="1" applyFill="1" applyBorder="1" applyAlignment="1">
      <alignment horizontal="center" vertical="center"/>
    </xf>
  </cellXfs>
  <cellStyles count="4">
    <cellStyle name="Normal" xfId="0" builtinId="0"/>
    <cellStyle name="Normal 2 2 2" xfId="3" xr:uid="{0EF3E16F-5999-4E6C-BA5B-5BC69F47F338}"/>
    <cellStyle name="Normal 4" xfId="1" xr:uid="{96CACF58-ADAF-4EB6-BA9F-EC2F4E7CCA20}"/>
    <cellStyle name="Normal_Xl0000062" xfId="2" xr:uid="{B937B10D-D66F-4BAC-B6D7-9A77A9DFEE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127000</xdr:colOff>
      <xdr:row>4</xdr:row>
      <xdr:rowOff>171450</xdr:rowOff>
    </xdr:to>
    <xdr:pic>
      <xdr:nvPicPr>
        <xdr:cNvPr id="3" name="Imagen 2">
          <a:extLst>
            <a:ext uri="{FF2B5EF4-FFF2-40B4-BE49-F238E27FC236}">
              <a16:creationId xmlns:a16="http://schemas.microsoft.com/office/drawing/2014/main" id="{4B681342-1097-4272-995C-5BCBBF6083F2}"/>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004" t="8017" r="50561" b="8506"/>
        <a:stretch/>
      </xdr:blipFill>
      <xdr:spPr bwMode="auto">
        <a:xfrm>
          <a:off x="0" y="0"/>
          <a:ext cx="2193925" cy="9334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16</xdr:col>
      <xdr:colOff>214312</xdr:colOff>
      <xdr:row>0</xdr:row>
      <xdr:rowOff>47625</xdr:rowOff>
    </xdr:from>
    <xdr:to>
      <xdr:col>18</xdr:col>
      <xdr:colOff>713582</xdr:colOff>
      <xdr:row>4</xdr:row>
      <xdr:rowOff>56515</xdr:rowOff>
    </xdr:to>
    <xdr:pic>
      <xdr:nvPicPr>
        <xdr:cNvPr id="4" name="Imagen 3">
          <a:extLst>
            <a:ext uri="{FF2B5EF4-FFF2-40B4-BE49-F238E27FC236}">
              <a16:creationId xmlns:a16="http://schemas.microsoft.com/office/drawing/2014/main" id="{CA6A7A8A-4941-4F07-9B21-848AC4807AF1}"/>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063" t="19367" r="7896" b="15817"/>
        <a:stretch/>
      </xdr:blipFill>
      <xdr:spPr bwMode="auto">
        <a:xfrm>
          <a:off x="10287000" y="47625"/>
          <a:ext cx="1868488" cy="77089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114299</xdr:colOff>
      <xdr:row>4</xdr:row>
      <xdr:rowOff>104776</xdr:rowOff>
    </xdr:from>
    <xdr:to>
      <xdr:col>9</xdr:col>
      <xdr:colOff>266700</xdr:colOff>
      <xdr:row>14</xdr:row>
      <xdr:rowOff>114300</xdr:rowOff>
    </xdr:to>
    <xdr:pic>
      <xdr:nvPicPr>
        <xdr:cNvPr id="7" name="Imagen 6">
          <a:extLst>
            <a:ext uri="{FF2B5EF4-FFF2-40B4-BE49-F238E27FC236}">
              <a16:creationId xmlns:a16="http://schemas.microsoft.com/office/drawing/2014/main" id="{225EC269-C603-428C-976D-36C87199E30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299" y="866776"/>
          <a:ext cx="8324851" cy="1914524"/>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9EC26-7C04-4294-A24A-837C9857B7DB}">
  <dimension ref="A16:T50"/>
  <sheetViews>
    <sheetView showGridLines="0" tabSelected="1" topLeftCell="A22" zoomScaleNormal="100" zoomScaleSheetLayoutView="100" workbookViewId="0">
      <selection activeCell="V47" sqref="V47"/>
    </sheetView>
  </sheetViews>
  <sheetFormatPr baseColWidth="10" defaultRowHeight="15" x14ac:dyDescent="0.25"/>
  <cols>
    <col min="1" max="1" width="5.140625" customWidth="1"/>
    <col min="2" max="2" width="11.28515625" customWidth="1"/>
    <col min="3" max="3" width="14.5703125" customWidth="1"/>
    <col min="4" max="4" width="26.28515625" customWidth="1"/>
    <col min="5" max="5" width="30.7109375" customWidth="1"/>
    <col min="6" max="6" width="10" customWidth="1"/>
    <col min="7" max="7" width="8" customWidth="1"/>
    <col min="8" max="9" width="8.28515625" customWidth="1"/>
    <col min="10" max="10" width="7.5703125" customWidth="1"/>
    <col min="11" max="13" width="7.140625" customWidth="1"/>
    <col min="14" max="14" width="6.7109375" customWidth="1"/>
    <col min="15" max="15" width="7.85546875" customWidth="1"/>
    <col min="16" max="16" width="9.7109375" customWidth="1"/>
    <col min="17" max="17" width="9.85546875" customWidth="1"/>
    <col min="18" max="18" width="10.7109375" customWidth="1"/>
    <col min="19" max="19" width="29.28515625" customWidth="1"/>
  </cols>
  <sheetData>
    <row r="16" spans="1:19" ht="15.75" customHeight="1" x14ac:dyDescent="0.25">
      <c r="A16" s="60" t="s">
        <v>60</v>
      </c>
      <c r="B16" s="60"/>
      <c r="C16" s="60"/>
      <c r="D16" s="60"/>
      <c r="E16" s="60"/>
      <c r="F16" s="60"/>
      <c r="G16" s="60"/>
      <c r="H16" s="60"/>
      <c r="I16" s="60"/>
      <c r="J16" s="60"/>
      <c r="K16" s="60"/>
      <c r="L16" s="60"/>
      <c r="M16" s="60"/>
      <c r="N16" s="60"/>
      <c r="O16" s="60"/>
      <c r="P16" s="60"/>
      <c r="Q16" s="60"/>
      <c r="R16" s="60"/>
      <c r="S16" s="60"/>
    </row>
    <row r="17" spans="1:20" ht="6" customHeight="1" x14ac:dyDescent="0.25">
      <c r="A17" s="61"/>
      <c r="B17" s="61"/>
      <c r="C17" s="61"/>
      <c r="D17" s="61"/>
      <c r="E17" s="61"/>
      <c r="F17" s="61"/>
      <c r="G17" s="61"/>
      <c r="H17" s="61"/>
      <c r="I17" s="61"/>
      <c r="J17" s="61"/>
      <c r="K17" s="61"/>
      <c r="L17" s="61"/>
      <c r="M17" s="61"/>
      <c r="N17" s="61"/>
      <c r="O17" s="61"/>
      <c r="P17" s="61"/>
    </row>
    <row r="18" spans="1:20" ht="33" customHeight="1" x14ac:dyDescent="0.25">
      <c r="A18" s="30" t="s">
        <v>0</v>
      </c>
      <c r="B18" s="31"/>
      <c r="C18" s="31"/>
      <c r="D18" s="31"/>
      <c r="E18" s="31"/>
      <c r="F18" s="31"/>
      <c r="G18" s="31"/>
      <c r="H18" s="31"/>
      <c r="I18" s="31"/>
      <c r="J18" s="31"/>
      <c r="K18" s="31"/>
      <c r="L18" s="31"/>
      <c r="M18" s="31"/>
      <c r="N18" s="31"/>
      <c r="O18" s="31"/>
      <c r="P18" s="31"/>
      <c r="Q18" s="31"/>
      <c r="R18" s="31"/>
      <c r="S18" s="32"/>
    </row>
    <row r="19" spans="1:20" ht="17.25" customHeight="1" x14ac:dyDescent="0.25">
      <c r="A19" s="33" t="s">
        <v>1</v>
      </c>
      <c r="B19" s="34"/>
      <c r="C19" s="34"/>
      <c r="D19" s="34"/>
      <c r="E19" s="34"/>
      <c r="F19" s="34"/>
      <c r="G19" s="34"/>
      <c r="H19" s="34"/>
      <c r="I19" s="34"/>
      <c r="J19" s="34"/>
      <c r="K19" s="34"/>
      <c r="L19" s="34"/>
      <c r="M19" s="34"/>
      <c r="N19" s="34"/>
      <c r="O19" s="34"/>
      <c r="P19" s="34"/>
      <c r="Q19" s="34"/>
      <c r="R19" s="34"/>
      <c r="S19" s="35"/>
    </row>
    <row r="20" spans="1:20" ht="26.25" customHeight="1" x14ac:dyDescent="0.25">
      <c r="A20" s="45" t="s">
        <v>2</v>
      </c>
      <c r="B20" s="45"/>
      <c r="C20" s="37" t="s">
        <v>3</v>
      </c>
      <c r="D20" s="37"/>
      <c r="E20" s="37"/>
      <c r="F20" s="37"/>
      <c r="G20" s="37"/>
      <c r="H20" s="37"/>
      <c r="I20" s="37"/>
      <c r="J20" s="37"/>
      <c r="K20" s="37"/>
      <c r="L20" s="37"/>
      <c r="M20" s="37"/>
      <c r="N20" s="37"/>
      <c r="O20" s="37"/>
      <c r="P20" s="37"/>
      <c r="Q20" s="37"/>
      <c r="R20" s="37"/>
      <c r="S20" s="37"/>
    </row>
    <row r="21" spans="1:20" ht="26.25" customHeight="1" x14ac:dyDescent="0.25">
      <c r="A21" s="45" t="s">
        <v>4</v>
      </c>
      <c r="B21" s="45"/>
      <c r="C21" s="37" t="s">
        <v>5</v>
      </c>
      <c r="D21" s="37"/>
      <c r="E21" s="37"/>
      <c r="F21" s="37"/>
      <c r="G21" s="37"/>
      <c r="H21" s="37"/>
      <c r="I21" s="37"/>
      <c r="J21" s="37"/>
      <c r="K21" s="37"/>
      <c r="L21" s="37"/>
      <c r="M21" s="37"/>
      <c r="N21" s="37"/>
      <c r="O21" s="37"/>
      <c r="P21" s="37"/>
      <c r="Q21" s="37"/>
      <c r="R21" s="37"/>
      <c r="S21" s="37"/>
    </row>
    <row r="22" spans="1:20" ht="15.75" customHeight="1" x14ac:dyDescent="0.25">
      <c r="A22" s="45" t="s">
        <v>6</v>
      </c>
      <c r="B22" s="45"/>
      <c r="C22" s="38" t="s">
        <v>7</v>
      </c>
      <c r="D22" s="38"/>
      <c r="E22" s="38"/>
      <c r="F22" s="38"/>
      <c r="G22" s="38"/>
      <c r="H22" s="38"/>
      <c r="I22" s="38"/>
      <c r="J22" s="38"/>
      <c r="K22" s="38"/>
      <c r="L22" s="38"/>
      <c r="M22" s="38"/>
      <c r="N22" s="38"/>
      <c r="O22" s="38"/>
      <c r="P22" s="38"/>
      <c r="Q22" s="38"/>
      <c r="R22" s="38"/>
      <c r="S22" s="38"/>
    </row>
    <row r="23" spans="1:20" ht="33.75" customHeight="1" x14ac:dyDescent="0.25">
      <c r="A23" s="46" t="s">
        <v>8</v>
      </c>
      <c r="B23" s="46"/>
      <c r="C23" s="39" t="s">
        <v>9</v>
      </c>
      <c r="D23" s="40"/>
      <c r="E23" s="40"/>
      <c r="F23" s="40"/>
      <c r="G23" s="40"/>
      <c r="H23" s="40"/>
      <c r="I23" s="40"/>
      <c r="J23" s="40"/>
      <c r="K23" s="40"/>
      <c r="L23" s="40"/>
      <c r="M23" s="40"/>
      <c r="N23" s="40"/>
      <c r="O23" s="40"/>
      <c r="P23" s="40"/>
      <c r="Q23" s="40"/>
      <c r="R23" s="40"/>
      <c r="S23" s="41"/>
    </row>
    <row r="24" spans="1:20" ht="15.75" customHeight="1" x14ac:dyDescent="0.25">
      <c r="A24" s="46" t="s">
        <v>10</v>
      </c>
      <c r="B24" s="46"/>
      <c r="C24" s="42" t="s">
        <v>11</v>
      </c>
      <c r="D24" s="42"/>
      <c r="E24" s="42"/>
      <c r="F24" s="42"/>
      <c r="G24" s="42"/>
      <c r="H24" s="42"/>
      <c r="I24" s="42"/>
      <c r="J24" s="42"/>
      <c r="K24" s="42"/>
      <c r="L24" s="42"/>
      <c r="M24" s="42"/>
      <c r="N24" s="42"/>
      <c r="O24" s="42"/>
      <c r="P24" s="42"/>
      <c r="Q24" s="42"/>
      <c r="R24" s="42"/>
      <c r="S24" s="42"/>
    </row>
    <row r="25" spans="1:20" ht="41.25" customHeight="1" x14ac:dyDescent="0.25">
      <c r="A25" s="22" t="s">
        <v>12</v>
      </c>
      <c r="B25" s="43" t="s">
        <v>13</v>
      </c>
      <c r="C25" s="44"/>
      <c r="D25" s="23" t="s">
        <v>14</v>
      </c>
      <c r="E25" s="23" t="s">
        <v>15</v>
      </c>
      <c r="F25" s="23" t="s">
        <v>16</v>
      </c>
      <c r="G25" s="23" t="s">
        <v>17</v>
      </c>
      <c r="H25" s="23" t="s">
        <v>18</v>
      </c>
      <c r="I25" s="26" t="s">
        <v>50</v>
      </c>
      <c r="J25" s="23" t="s">
        <v>52</v>
      </c>
      <c r="K25" s="23" t="s">
        <v>53</v>
      </c>
      <c r="L25" s="23" t="s">
        <v>54</v>
      </c>
      <c r="M25" s="23" t="s">
        <v>55</v>
      </c>
      <c r="N25" s="23" t="s">
        <v>56</v>
      </c>
      <c r="O25" s="23" t="s">
        <v>57</v>
      </c>
      <c r="P25" s="26" t="s">
        <v>58</v>
      </c>
      <c r="Q25" s="21" t="s">
        <v>19</v>
      </c>
      <c r="R25" s="21" t="s">
        <v>20</v>
      </c>
      <c r="S25" s="21" t="s">
        <v>21</v>
      </c>
    </row>
    <row r="26" spans="1:20" ht="54.75" customHeight="1" x14ac:dyDescent="0.25">
      <c r="A26" s="1">
        <v>1</v>
      </c>
      <c r="B26" s="36" t="s">
        <v>22</v>
      </c>
      <c r="C26" s="36"/>
      <c r="D26" s="7"/>
      <c r="E26" s="15"/>
      <c r="F26" s="11" t="s">
        <v>23</v>
      </c>
      <c r="G26" s="9">
        <f t="shared" ref="G26" si="0">+G27+G35+G38</f>
        <v>61460</v>
      </c>
      <c r="H26" s="9">
        <f t="shared" ref="H26:L26" si="1">+H27+H35+H38</f>
        <v>5577</v>
      </c>
      <c r="I26" s="9">
        <f t="shared" si="1"/>
        <v>6255</v>
      </c>
      <c r="J26" s="9">
        <f t="shared" si="1"/>
        <v>7827</v>
      </c>
      <c r="K26" s="9">
        <f t="shared" si="1"/>
        <v>12507</v>
      </c>
      <c r="L26" s="9">
        <f t="shared" si="1"/>
        <v>8338</v>
      </c>
      <c r="M26" s="9">
        <f>+M27+M35+M38</f>
        <v>7458</v>
      </c>
      <c r="N26" s="9">
        <f>+N27+N35+N38</f>
        <v>1661</v>
      </c>
      <c r="O26" s="9">
        <f>+O27+O35+O38</f>
        <v>4611</v>
      </c>
      <c r="P26" s="9">
        <f>+P27+P35+P38</f>
        <v>2610</v>
      </c>
      <c r="Q26" s="9">
        <f>SUM(H26:P26)</f>
        <v>56844</v>
      </c>
      <c r="R26" s="20">
        <f t="shared" ref="R26:R38" si="2">+Q26/G26</f>
        <v>0.92489424015619914</v>
      </c>
      <c r="S26" s="15"/>
    </row>
    <row r="27" spans="1:20" ht="43.5" customHeight="1" x14ac:dyDescent="0.25">
      <c r="A27" s="15"/>
      <c r="B27" s="47"/>
      <c r="C27" s="48"/>
      <c r="D27" s="4" t="s">
        <v>51</v>
      </c>
      <c r="E27" s="15"/>
      <c r="F27" s="11" t="s">
        <v>23</v>
      </c>
      <c r="G27" s="9">
        <f t="shared" ref="G27" si="3">+G28+G29+G30</f>
        <v>46895</v>
      </c>
      <c r="H27" s="9">
        <f t="shared" ref="H27:L27" si="4">+H28+H29+H30</f>
        <v>4512</v>
      </c>
      <c r="I27" s="9">
        <f t="shared" si="4"/>
        <v>5103</v>
      </c>
      <c r="J27" s="9">
        <f t="shared" si="4"/>
        <v>7153</v>
      </c>
      <c r="K27" s="9">
        <f t="shared" si="4"/>
        <v>11728</v>
      </c>
      <c r="L27" s="9">
        <f t="shared" si="4"/>
        <v>7366</v>
      </c>
      <c r="M27" s="9">
        <f>+M28+M29+M30</f>
        <v>6475</v>
      </c>
      <c r="N27" s="9">
        <f>+N28+N29+N30</f>
        <v>547</v>
      </c>
      <c r="O27" s="9">
        <f>+O28+O29+O30</f>
        <v>0</v>
      </c>
      <c r="P27" s="9">
        <f>+P28+P29+P30</f>
        <v>2083</v>
      </c>
      <c r="Q27" s="9">
        <f>SUM(H27:P27)</f>
        <v>44967</v>
      </c>
      <c r="R27" s="20">
        <f t="shared" si="2"/>
        <v>0.95888687493336178</v>
      </c>
      <c r="S27" s="27" t="s">
        <v>59</v>
      </c>
      <c r="T27" s="24"/>
    </row>
    <row r="28" spans="1:20" ht="21" customHeight="1" x14ac:dyDescent="0.25">
      <c r="A28" s="15"/>
      <c r="B28" s="47"/>
      <c r="C28" s="48"/>
      <c r="D28" s="3"/>
      <c r="E28" s="4" t="s">
        <v>24</v>
      </c>
      <c r="F28" s="11" t="s">
        <v>23</v>
      </c>
      <c r="G28" s="10">
        <v>23787</v>
      </c>
      <c r="H28" s="10">
        <v>462</v>
      </c>
      <c r="I28" s="10">
        <v>1243</v>
      </c>
      <c r="J28" s="10">
        <v>2400</v>
      </c>
      <c r="K28" s="10">
        <v>7871</v>
      </c>
      <c r="L28" s="10">
        <v>3416</v>
      </c>
      <c r="M28" s="10">
        <v>2197</v>
      </c>
      <c r="N28" s="10">
        <v>423</v>
      </c>
      <c r="O28" s="10">
        <v>0</v>
      </c>
      <c r="P28" s="10">
        <v>716</v>
      </c>
      <c r="Q28" s="10">
        <f>SUM(H28:P28)</f>
        <v>18728</v>
      </c>
      <c r="R28" s="19">
        <f t="shared" si="2"/>
        <v>0.78732080548198591</v>
      </c>
      <c r="S28" s="28"/>
    </row>
    <row r="29" spans="1:20" ht="22.5" customHeight="1" x14ac:dyDescent="0.25">
      <c r="A29" s="15"/>
      <c r="B29" s="47"/>
      <c r="C29" s="48"/>
      <c r="D29" s="16"/>
      <c r="E29" s="4" t="s">
        <v>25</v>
      </c>
      <c r="F29" s="11" t="s">
        <v>23</v>
      </c>
      <c r="G29" s="10">
        <v>5596</v>
      </c>
      <c r="H29" s="10">
        <v>0</v>
      </c>
      <c r="I29" s="10">
        <v>0</v>
      </c>
      <c r="J29" s="10">
        <v>211</v>
      </c>
      <c r="K29" s="10">
        <v>45</v>
      </c>
      <c r="L29" s="10">
        <v>79</v>
      </c>
      <c r="M29" s="10">
        <v>57</v>
      </c>
      <c r="N29" s="10">
        <v>124</v>
      </c>
      <c r="O29" s="10">
        <v>0</v>
      </c>
      <c r="P29" s="10">
        <v>0</v>
      </c>
      <c r="Q29" s="10">
        <f>SUM(H29:P29)</f>
        <v>516</v>
      </c>
      <c r="R29" s="19">
        <f t="shared" si="2"/>
        <v>9.2208720514653328E-2</v>
      </c>
      <c r="S29" s="28"/>
    </row>
    <row r="30" spans="1:20" ht="28.5" customHeight="1" x14ac:dyDescent="0.25">
      <c r="A30" s="15"/>
      <c r="B30" s="47"/>
      <c r="C30" s="48"/>
      <c r="D30" s="16"/>
      <c r="E30" s="4" t="s">
        <v>26</v>
      </c>
      <c r="F30" s="11" t="s">
        <v>23</v>
      </c>
      <c r="G30" s="10">
        <v>17512</v>
      </c>
      <c r="H30" s="10">
        <v>4050</v>
      </c>
      <c r="I30" s="10">
        <v>3860</v>
      </c>
      <c r="J30" s="10">
        <v>4542</v>
      </c>
      <c r="K30" s="10">
        <v>3812</v>
      </c>
      <c r="L30" s="10">
        <v>3871</v>
      </c>
      <c r="M30" s="10">
        <v>4221</v>
      </c>
      <c r="N30" s="10">
        <v>0</v>
      </c>
      <c r="O30" s="10">
        <v>0</v>
      </c>
      <c r="P30" s="10">
        <v>1367</v>
      </c>
      <c r="Q30" s="10">
        <f>SUM(H30:P30)</f>
        <v>25723</v>
      </c>
      <c r="R30" s="19">
        <f t="shared" si="2"/>
        <v>1.4688784833257196</v>
      </c>
      <c r="S30" s="29"/>
    </row>
    <row r="31" spans="1:20" ht="43.5" customHeight="1" x14ac:dyDescent="0.25">
      <c r="A31" s="15"/>
      <c r="B31" s="47"/>
      <c r="C31" s="48"/>
      <c r="D31" s="4" t="s">
        <v>27</v>
      </c>
      <c r="E31" s="15"/>
      <c r="F31" s="11" t="s">
        <v>48</v>
      </c>
      <c r="G31" s="9">
        <f t="shared" ref="G31" si="5">+G32+G33+G34</f>
        <v>18390</v>
      </c>
      <c r="H31" s="9">
        <f t="shared" ref="H31:L31" si="6">+H32+H33+H34</f>
        <v>905</v>
      </c>
      <c r="I31" s="9">
        <f t="shared" si="6"/>
        <v>1501</v>
      </c>
      <c r="J31" s="9">
        <f t="shared" si="6"/>
        <v>1239</v>
      </c>
      <c r="K31" s="9">
        <f t="shared" si="6"/>
        <v>1138</v>
      </c>
      <c r="L31" s="9">
        <f t="shared" si="6"/>
        <v>1518</v>
      </c>
      <c r="M31" s="9">
        <f>+M32+M33+M34</f>
        <v>1213</v>
      </c>
      <c r="N31" s="9">
        <f>+N32+N33+N34</f>
        <v>1247</v>
      </c>
      <c r="O31" s="9">
        <f>+O32+O33+O34</f>
        <v>1195</v>
      </c>
      <c r="P31" s="9">
        <f>+P32+P33+P34</f>
        <v>1274</v>
      </c>
      <c r="Q31" s="9">
        <f>SUM(H31:P31)</f>
        <v>11230</v>
      </c>
      <c r="R31" s="20">
        <f t="shared" si="2"/>
        <v>0.61065796628602498</v>
      </c>
      <c r="S31" s="15"/>
    </row>
    <row r="32" spans="1:20" ht="24" customHeight="1" x14ac:dyDescent="0.25">
      <c r="A32" s="15"/>
      <c r="B32" s="47"/>
      <c r="C32" s="48"/>
      <c r="D32" s="2"/>
      <c r="E32" s="4" t="s">
        <v>28</v>
      </c>
      <c r="F32" s="11" t="s">
        <v>48</v>
      </c>
      <c r="G32" s="10">
        <v>13958</v>
      </c>
      <c r="H32" s="10">
        <v>780</v>
      </c>
      <c r="I32" s="10">
        <v>1363</v>
      </c>
      <c r="J32" s="10">
        <v>1030</v>
      </c>
      <c r="K32" s="10">
        <v>830</v>
      </c>
      <c r="L32" s="10">
        <v>995</v>
      </c>
      <c r="M32" s="10">
        <v>969</v>
      </c>
      <c r="N32" s="10">
        <v>932</v>
      </c>
      <c r="O32" s="10">
        <v>864</v>
      </c>
      <c r="P32" s="10">
        <v>977</v>
      </c>
      <c r="Q32" s="10">
        <f>SUM(H32:P32)</f>
        <v>8740</v>
      </c>
      <c r="R32" s="19">
        <f t="shared" si="2"/>
        <v>0.6261642069064336</v>
      </c>
      <c r="S32" s="15"/>
    </row>
    <row r="33" spans="1:19" ht="27" customHeight="1" x14ac:dyDescent="0.25">
      <c r="A33" s="15"/>
      <c r="B33" s="47"/>
      <c r="C33" s="48"/>
      <c r="D33" s="2"/>
      <c r="E33" s="4" t="s">
        <v>29</v>
      </c>
      <c r="F33" s="11" t="s">
        <v>48</v>
      </c>
      <c r="G33" s="10">
        <v>643</v>
      </c>
      <c r="H33" s="10">
        <v>34</v>
      </c>
      <c r="I33" s="10">
        <v>42</v>
      </c>
      <c r="J33" s="10">
        <v>36</v>
      </c>
      <c r="K33" s="10">
        <v>34</v>
      </c>
      <c r="L33" s="10">
        <v>75</v>
      </c>
      <c r="M33" s="10">
        <v>67</v>
      </c>
      <c r="N33" s="10">
        <v>66</v>
      </c>
      <c r="O33" s="10">
        <v>79</v>
      </c>
      <c r="P33" s="10">
        <v>41</v>
      </c>
      <c r="Q33" s="10">
        <f>SUM(H33:P33)</f>
        <v>474</v>
      </c>
      <c r="R33" s="19">
        <f t="shared" si="2"/>
        <v>0.73716951788491447</v>
      </c>
      <c r="S33" s="15"/>
    </row>
    <row r="34" spans="1:19" ht="46.5" customHeight="1" x14ac:dyDescent="0.25">
      <c r="A34" s="15"/>
      <c r="B34" s="47"/>
      <c r="C34" s="48"/>
      <c r="D34" s="2"/>
      <c r="E34" s="4" t="s">
        <v>30</v>
      </c>
      <c r="F34" s="11" t="s">
        <v>48</v>
      </c>
      <c r="G34" s="10">
        <v>3789</v>
      </c>
      <c r="H34" s="10">
        <v>91</v>
      </c>
      <c r="I34" s="10">
        <v>96</v>
      </c>
      <c r="J34" s="10">
        <v>173</v>
      </c>
      <c r="K34" s="10">
        <v>274</v>
      </c>
      <c r="L34" s="10">
        <v>448</v>
      </c>
      <c r="M34" s="10">
        <v>177</v>
      </c>
      <c r="N34" s="10">
        <v>249</v>
      </c>
      <c r="O34" s="10">
        <v>252</v>
      </c>
      <c r="P34" s="10">
        <v>256</v>
      </c>
      <c r="Q34" s="10">
        <f>SUM(H34:P34)</f>
        <v>2016</v>
      </c>
      <c r="R34" s="19">
        <f t="shared" si="2"/>
        <v>0.53206650831353919</v>
      </c>
      <c r="S34" s="25"/>
    </row>
    <row r="35" spans="1:19" ht="42.75" customHeight="1" x14ac:dyDescent="0.25">
      <c r="A35" s="15"/>
      <c r="B35" s="47"/>
      <c r="C35" s="48"/>
      <c r="D35" s="4" t="s">
        <v>31</v>
      </c>
      <c r="E35" s="15"/>
      <c r="F35" s="11" t="s">
        <v>23</v>
      </c>
      <c r="G35" s="9">
        <f t="shared" ref="G35" si="7">+G36+G37</f>
        <v>7340</v>
      </c>
      <c r="H35" s="9">
        <f t="shared" ref="H35:L35" si="8">+H36+H37</f>
        <v>861</v>
      </c>
      <c r="I35" s="9">
        <f t="shared" si="8"/>
        <v>567</v>
      </c>
      <c r="J35" s="9">
        <f t="shared" si="8"/>
        <v>415</v>
      </c>
      <c r="K35" s="9">
        <f t="shared" si="8"/>
        <v>408</v>
      </c>
      <c r="L35" s="9">
        <f t="shared" si="8"/>
        <v>497</v>
      </c>
      <c r="M35" s="9">
        <f>+M36+M37</f>
        <v>533</v>
      </c>
      <c r="N35" s="9">
        <f>+N36+N37</f>
        <v>362</v>
      </c>
      <c r="O35" s="9">
        <f>+O36+O37</f>
        <v>482</v>
      </c>
      <c r="P35" s="9">
        <f>+P36+P37</f>
        <v>527</v>
      </c>
      <c r="Q35" s="9">
        <f>SUM(H35:P35)</f>
        <v>4652</v>
      </c>
      <c r="R35" s="20">
        <f t="shared" si="2"/>
        <v>0.63378746594005453</v>
      </c>
      <c r="S35" s="15"/>
    </row>
    <row r="36" spans="1:19" ht="41.25" customHeight="1" x14ac:dyDescent="0.25">
      <c r="A36" s="15"/>
      <c r="B36" s="47"/>
      <c r="C36" s="48"/>
      <c r="D36" s="3"/>
      <c r="E36" s="4" t="s">
        <v>32</v>
      </c>
      <c r="F36" s="11" t="s">
        <v>23</v>
      </c>
      <c r="G36" s="10">
        <v>4573</v>
      </c>
      <c r="H36" s="10">
        <v>732</v>
      </c>
      <c r="I36" s="10">
        <v>503</v>
      </c>
      <c r="J36" s="10">
        <v>382</v>
      </c>
      <c r="K36" s="10">
        <v>364</v>
      </c>
      <c r="L36" s="10">
        <v>445</v>
      </c>
      <c r="M36" s="10">
        <v>490</v>
      </c>
      <c r="N36" s="10">
        <v>325</v>
      </c>
      <c r="O36" s="10">
        <v>352</v>
      </c>
      <c r="P36" s="10">
        <v>487</v>
      </c>
      <c r="Q36" s="10">
        <f>SUM(H36:P36)</f>
        <v>4080</v>
      </c>
      <c r="R36" s="19">
        <f t="shared" si="2"/>
        <v>0.89219330855018586</v>
      </c>
      <c r="S36" s="25"/>
    </row>
    <row r="37" spans="1:19" ht="30.75" customHeight="1" x14ac:dyDescent="0.25">
      <c r="A37" s="15"/>
      <c r="B37" s="47"/>
      <c r="C37" s="48"/>
      <c r="D37" s="3"/>
      <c r="E37" s="4" t="s">
        <v>33</v>
      </c>
      <c r="F37" s="11" t="s">
        <v>23</v>
      </c>
      <c r="G37" s="10">
        <v>2767</v>
      </c>
      <c r="H37" s="10">
        <v>129</v>
      </c>
      <c r="I37" s="10">
        <v>64</v>
      </c>
      <c r="J37" s="10">
        <v>33</v>
      </c>
      <c r="K37" s="10">
        <v>44</v>
      </c>
      <c r="L37" s="10">
        <v>52</v>
      </c>
      <c r="M37" s="10">
        <v>43</v>
      </c>
      <c r="N37" s="10">
        <v>37</v>
      </c>
      <c r="O37" s="10">
        <v>130</v>
      </c>
      <c r="P37" s="10">
        <v>40</v>
      </c>
      <c r="Q37" s="10">
        <f>SUM(H37:P37)</f>
        <v>572</v>
      </c>
      <c r="R37" s="19">
        <f t="shared" si="2"/>
        <v>0.20672208167690639</v>
      </c>
      <c r="S37" s="15"/>
    </row>
    <row r="38" spans="1:19" ht="51.75" customHeight="1" x14ac:dyDescent="0.25">
      <c r="A38" s="15"/>
      <c r="B38" s="47"/>
      <c r="C38" s="48"/>
      <c r="D38" s="5" t="s">
        <v>34</v>
      </c>
      <c r="E38" s="15"/>
      <c r="F38" s="11" t="s">
        <v>23</v>
      </c>
      <c r="G38" s="9">
        <v>7225</v>
      </c>
      <c r="H38" s="9">
        <v>204</v>
      </c>
      <c r="I38" s="9">
        <v>585</v>
      </c>
      <c r="J38" s="9">
        <v>259</v>
      </c>
      <c r="K38" s="9">
        <v>371</v>
      </c>
      <c r="L38" s="9">
        <v>475</v>
      </c>
      <c r="M38" s="9">
        <v>450</v>
      </c>
      <c r="N38" s="9">
        <v>752</v>
      </c>
      <c r="O38" s="9">
        <v>4129</v>
      </c>
      <c r="P38" s="9">
        <v>0</v>
      </c>
      <c r="Q38" s="9">
        <f>SUM(H38:P38)</f>
        <v>7225</v>
      </c>
      <c r="R38" s="20">
        <f t="shared" si="2"/>
        <v>1</v>
      </c>
      <c r="S38" s="15"/>
    </row>
    <row r="39" spans="1:19" ht="5.25" customHeight="1" x14ac:dyDescent="0.25">
      <c r="A39" s="17"/>
      <c r="B39" s="56"/>
      <c r="C39" s="57"/>
      <c r="D39" s="18"/>
      <c r="E39" s="17"/>
      <c r="F39" s="12"/>
      <c r="G39" s="14"/>
      <c r="H39" s="14"/>
      <c r="I39" s="14"/>
      <c r="J39" s="14"/>
      <c r="K39" s="14"/>
      <c r="L39" s="14"/>
      <c r="M39" s="14"/>
      <c r="N39" s="14"/>
      <c r="O39" s="14"/>
      <c r="P39" s="14"/>
      <c r="Q39" s="14"/>
      <c r="R39" s="17"/>
      <c r="S39" s="17"/>
    </row>
    <row r="40" spans="1:19" ht="69.75" customHeight="1" x14ac:dyDescent="0.25">
      <c r="A40" s="15"/>
      <c r="B40" s="47"/>
      <c r="C40" s="48"/>
      <c r="D40" s="8"/>
      <c r="E40" s="6" t="s">
        <v>35</v>
      </c>
      <c r="F40" s="13" t="s">
        <v>49</v>
      </c>
      <c r="G40" s="10">
        <v>14812</v>
      </c>
      <c r="H40" s="10">
        <v>726</v>
      </c>
      <c r="I40" s="10">
        <v>904</v>
      </c>
      <c r="J40" s="10">
        <v>1305</v>
      </c>
      <c r="K40" s="10">
        <v>960</v>
      </c>
      <c r="L40" s="10">
        <v>983</v>
      </c>
      <c r="M40" s="10">
        <v>1280</v>
      </c>
      <c r="N40" s="10">
        <v>1121</v>
      </c>
      <c r="O40" s="10">
        <v>1178</v>
      </c>
      <c r="P40" s="10">
        <v>1569</v>
      </c>
      <c r="Q40" s="10">
        <f>SUM(H40:P40)</f>
        <v>10026</v>
      </c>
      <c r="R40" s="19">
        <f t="shared" ref="R40:R45" si="9">+Q40/G40</f>
        <v>0.67688360788549828</v>
      </c>
      <c r="S40" s="25"/>
    </row>
    <row r="41" spans="1:19" ht="61.5" customHeight="1" x14ac:dyDescent="0.25">
      <c r="A41" s="15"/>
      <c r="B41" s="47"/>
      <c r="C41" s="48"/>
      <c r="D41" s="8"/>
      <c r="E41" s="6" t="s">
        <v>36</v>
      </c>
      <c r="F41" s="13" t="s">
        <v>37</v>
      </c>
      <c r="G41" s="10">
        <v>725</v>
      </c>
      <c r="H41" s="10">
        <v>14</v>
      </c>
      <c r="I41" s="10">
        <v>22</v>
      </c>
      <c r="J41" s="10">
        <v>44</v>
      </c>
      <c r="K41" s="10">
        <v>78</v>
      </c>
      <c r="L41" s="10">
        <v>44</v>
      </c>
      <c r="M41" s="10">
        <v>45</v>
      </c>
      <c r="N41" s="10">
        <v>14</v>
      </c>
      <c r="O41" s="10">
        <v>5</v>
      </c>
      <c r="P41" s="10">
        <v>10</v>
      </c>
      <c r="Q41" s="10">
        <f>SUM(H41:P41)</f>
        <v>276</v>
      </c>
      <c r="R41" s="19">
        <f t="shared" si="9"/>
        <v>0.38068965517241377</v>
      </c>
      <c r="S41" s="15"/>
    </row>
    <row r="42" spans="1:19" ht="22.5" customHeight="1" x14ac:dyDescent="0.25">
      <c r="A42" s="15"/>
      <c r="B42" s="47"/>
      <c r="C42" s="48"/>
      <c r="D42" s="8"/>
      <c r="E42" s="6" t="s">
        <v>38</v>
      </c>
      <c r="F42" s="13" t="s">
        <v>37</v>
      </c>
      <c r="G42" s="10">
        <v>1</v>
      </c>
      <c r="H42" s="10">
        <v>0</v>
      </c>
      <c r="I42" s="10">
        <v>0</v>
      </c>
      <c r="J42" s="10">
        <v>0</v>
      </c>
      <c r="K42" s="10">
        <v>0</v>
      </c>
      <c r="L42" s="10">
        <v>0</v>
      </c>
      <c r="M42" s="10">
        <v>0</v>
      </c>
      <c r="N42" s="10">
        <v>1</v>
      </c>
      <c r="O42" s="10">
        <v>0</v>
      </c>
      <c r="P42" s="10">
        <v>0</v>
      </c>
      <c r="Q42" s="10">
        <f>SUM(H42:P42)</f>
        <v>1</v>
      </c>
      <c r="R42" s="19">
        <f t="shared" si="9"/>
        <v>1</v>
      </c>
      <c r="S42" s="15"/>
    </row>
    <row r="43" spans="1:19" ht="56.25" customHeight="1" x14ac:dyDescent="0.25">
      <c r="A43" s="15"/>
      <c r="B43" s="47"/>
      <c r="C43" s="48"/>
      <c r="D43" s="8"/>
      <c r="E43" s="6" t="s">
        <v>39</v>
      </c>
      <c r="F43" s="13" t="s">
        <v>37</v>
      </c>
      <c r="G43" s="10">
        <v>1200</v>
      </c>
      <c r="H43" s="10">
        <v>58</v>
      </c>
      <c r="I43" s="10">
        <v>97</v>
      </c>
      <c r="J43" s="10">
        <v>117</v>
      </c>
      <c r="K43" s="10">
        <v>101</v>
      </c>
      <c r="L43" s="10">
        <v>209</v>
      </c>
      <c r="M43" s="10">
        <v>173</v>
      </c>
      <c r="N43" s="10">
        <v>104</v>
      </c>
      <c r="O43" s="10">
        <v>129</v>
      </c>
      <c r="P43" s="10">
        <v>165</v>
      </c>
      <c r="Q43" s="10">
        <f>SUM(H43:P43)</f>
        <v>1153</v>
      </c>
      <c r="R43" s="19">
        <f t="shared" si="9"/>
        <v>0.96083333333333332</v>
      </c>
      <c r="S43" s="15"/>
    </row>
    <row r="44" spans="1:19" ht="32.25" customHeight="1" x14ac:dyDescent="0.25">
      <c r="A44" s="15"/>
      <c r="B44" s="47"/>
      <c r="C44" s="48"/>
      <c r="D44" s="8"/>
      <c r="E44" s="6" t="s">
        <v>40</v>
      </c>
      <c r="F44" s="13" t="s">
        <v>41</v>
      </c>
      <c r="G44" s="10">
        <v>950</v>
      </c>
      <c r="H44" s="10">
        <v>100</v>
      </c>
      <c r="I44" s="10">
        <v>182</v>
      </c>
      <c r="J44" s="10">
        <v>217</v>
      </c>
      <c r="K44" s="10">
        <v>265</v>
      </c>
      <c r="L44" s="10">
        <v>151</v>
      </c>
      <c r="M44" s="10">
        <v>313</v>
      </c>
      <c r="N44" s="10">
        <v>200</v>
      </c>
      <c r="O44" s="10">
        <v>150</v>
      </c>
      <c r="P44" s="62">
        <v>152</v>
      </c>
      <c r="Q44" s="10">
        <f>SUM(H44:P44)</f>
        <v>1730</v>
      </c>
      <c r="R44" s="19">
        <f t="shared" si="9"/>
        <v>1.8210526315789475</v>
      </c>
      <c r="S44" s="15"/>
    </row>
    <row r="45" spans="1:19" ht="47.25" customHeight="1" x14ac:dyDescent="0.25">
      <c r="A45" s="15"/>
      <c r="B45" s="47"/>
      <c r="C45" s="48"/>
      <c r="D45" s="15"/>
      <c r="E45" s="6" t="s">
        <v>42</v>
      </c>
      <c r="F45" s="13" t="s">
        <v>41</v>
      </c>
      <c r="G45" s="10">
        <v>110347</v>
      </c>
      <c r="H45" s="10">
        <v>1516</v>
      </c>
      <c r="I45" s="10">
        <v>5692</v>
      </c>
      <c r="J45" s="10">
        <v>13950</v>
      </c>
      <c r="K45" s="10">
        <v>11865</v>
      </c>
      <c r="L45" s="10">
        <v>9528</v>
      </c>
      <c r="M45" s="10">
        <v>8298</v>
      </c>
      <c r="N45" s="10">
        <v>5132</v>
      </c>
      <c r="O45" s="10">
        <v>19597</v>
      </c>
      <c r="P45" s="10">
        <v>2083</v>
      </c>
      <c r="Q45" s="10">
        <f>SUM(H45:P45)</f>
        <v>77661</v>
      </c>
      <c r="R45" s="19">
        <f t="shared" si="9"/>
        <v>0.70378895665491581</v>
      </c>
      <c r="S45" s="15"/>
    </row>
    <row r="46" spans="1:19" ht="27" customHeight="1" x14ac:dyDescent="0.25">
      <c r="A46" s="49" t="s">
        <v>8</v>
      </c>
      <c r="B46" s="49"/>
      <c r="C46" s="50" t="s">
        <v>43</v>
      </c>
      <c r="D46" s="51"/>
      <c r="E46" s="51"/>
      <c r="F46" s="51"/>
      <c r="G46" s="51"/>
      <c r="H46" s="51"/>
      <c r="I46" s="51"/>
      <c r="J46" s="51"/>
      <c r="K46" s="51"/>
      <c r="L46" s="51"/>
      <c r="M46" s="51"/>
      <c r="N46" s="51"/>
      <c r="O46" s="51"/>
      <c r="P46" s="51"/>
      <c r="Q46" s="51"/>
      <c r="R46" s="51"/>
      <c r="S46" s="52"/>
    </row>
    <row r="47" spans="1:19" ht="21.75" customHeight="1" x14ac:dyDescent="0.25">
      <c r="A47" s="49" t="s">
        <v>10</v>
      </c>
      <c r="B47" s="49"/>
      <c r="C47" s="53" t="s">
        <v>44</v>
      </c>
      <c r="D47" s="54"/>
      <c r="E47" s="54"/>
      <c r="F47" s="54"/>
      <c r="G47" s="54"/>
      <c r="H47" s="54"/>
      <c r="I47" s="54"/>
      <c r="J47" s="54"/>
      <c r="K47" s="54"/>
      <c r="L47" s="54"/>
      <c r="M47" s="54"/>
      <c r="N47" s="54"/>
      <c r="O47" s="54"/>
      <c r="P47" s="54"/>
      <c r="Q47" s="54"/>
      <c r="R47" s="54"/>
      <c r="S47" s="55"/>
    </row>
    <row r="48" spans="1:19" ht="42.75" customHeight="1" x14ac:dyDescent="0.25">
      <c r="A48" s="1">
        <v>2</v>
      </c>
      <c r="B48" s="58" t="s">
        <v>45</v>
      </c>
      <c r="C48" s="59"/>
      <c r="D48" s="7"/>
      <c r="E48" s="15"/>
      <c r="F48" s="11" t="s">
        <v>37</v>
      </c>
      <c r="G48" s="9">
        <f t="shared" ref="G48" si="10">+G49+G50</f>
        <v>94139</v>
      </c>
      <c r="H48" s="9">
        <f t="shared" ref="H48:L48" si="11">+H49+H50</f>
        <v>5654</v>
      </c>
      <c r="I48" s="9">
        <f t="shared" si="11"/>
        <v>8112</v>
      </c>
      <c r="J48" s="9">
        <f t="shared" si="11"/>
        <v>6486</v>
      </c>
      <c r="K48" s="9">
        <f t="shared" si="11"/>
        <v>9542</v>
      </c>
      <c r="L48" s="9">
        <f t="shared" si="11"/>
        <v>8050</v>
      </c>
      <c r="M48" s="9">
        <f>+M49+M50</f>
        <v>10868</v>
      </c>
      <c r="N48" s="9">
        <f>+N49+N50</f>
        <v>8103</v>
      </c>
      <c r="O48" s="9">
        <f>+O49+O50</f>
        <v>9608</v>
      </c>
      <c r="P48" s="9">
        <f>+P49+P50</f>
        <v>8162</v>
      </c>
      <c r="Q48" s="9">
        <f>SUM(H48:P48)</f>
        <v>74585</v>
      </c>
      <c r="R48" s="20">
        <f>+Q48/G48</f>
        <v>0.79228587514207716</v>
      </c>
      <c r="S48" s="15"/>
    </row>
    <row r="49" spans="1:19" ht="60" customHeight="1" x14ac:dyDescent="0.25">
      <c r="A49" s="15"/>
      <c r="B49" s="47"/>
      <c r="C49" s="48"/>
      <c r="D49" s="4" t="s">
        <v>46</v>
      </c>
      <c r="E49" s="15"/>
      <c r="F49" s="11" t="s">
        <v>37</v>
      </c>
      <c r="G49" s="9">
        <v>93208</v>
      </c>
      <c r="H49" s="9">
        <v>5633</v>
      </c>
      <c r="I49" s="9">
        <v>8062</v>
      </c>
      <c r="J49" s="9">
        <v>6396</v>
      </c>
      <c r="K49" s="9">
        <v>9413</v>
      </c>
      <c r="L49" s="9">
        <v>7933</v>
      </c>
      <c r="M49" s="9">
        <v>10733</v>
      </c>
      <c r="N49" s="9">
        <v>8074</v>
      </c>
      <c r="O49" s="9">
        <v>9497</v>
      </c>
      <c r="P49" s="9">
        <v>8111</v>
      </c>
      <c r="Q49" s="9">
        <f>SUM(H49:P49)</f>
        <v>73852</v>
      </c>
      <c r="R49" s="20">
        <f>+Q49/G49</f>
        <v>0.79233542185220152</v>
      </c>
      <c r="S49" s="25"/>
    </row>
    <row r="50" spans="1:19" ht="58.5" customHeight="1" x14ac:dyDescent="0.25">
      <c r="A50" s="15"/>
      <c r="B50" s="47"/>
      <c r="C50" s="48"/>
      <c r="D50" s="4" t="s">
        <v>47</v>
      </c>
      <c r="E50" s="15"/>
      <c r="F50" s="11" t="s">
        <v>37</v>
      </c>
      <c r="G50" s="9">
        <v>931</v>
      </c>
      <c r="H50" s="9">
        <v>21</v>
      </c>
      <c r="I50" s="9">
        <v>50</v>
      </c>
      <c r="J50" s="9">
        <v>90</v>
      </c>
      <c r="K50" s="9">
        <v>129</v>
      </c>
      <c r="L50" s="9">
        <v>117</v>
      </c>
      <c r="M50" s="9">
        <v>135</v>
      </c>
      <c r="N50" s="9">
        <v>29</v>
      </c>
      <c r="O50" s="9">
        <v>111</v>
      </c>
      <c r="P50" s="9">
        <v>51</v>
      </c>
      <c r="Q50" s="9">
        <f>SUM(H50:P50)</f>
        <v>733</v>
      </c>
      <c r="R50" s="20">
        <f>+Q50/G50</f>
        <v>0.78732545649838881</v>
      </c>
      <c r="S50" s="25"/>
    </row>
  </sheetData>
  <mergeCells count="42">
    <mergeCell ref="A16:S16"/>
    <mergeCell ref="B50:C50"/>
    <mergeCell ref="B39:C39"/>
    <mergeCell ref="B40:C40"/>
    <mergeCell ref="B41:C41"/>
    <mergeCell ref="B42:C42"/>
    <mergeCell ref="B43:C43"/>
    <mergeCell ref="B44:C44"/>
    <mergeCell ref="B48:C48"/>
    <mergeCell ref="B28:C28"/>
    <mergeCell ref="B29:C29"/>
    <mergeCell ref="B30:C30"/>
    <mergeCell ref="B31:C31"/>
    <mergeCell ref="B49:C49"/>
    <mergeCell ref="B32:C32"/>
    <mergeCell ref="B33:C33"/>
    <mergeCell ref="B34:C34"/>
    <mergeCell ref="A46:B46"/>
    <mergeCell ref="A47:B47"/>
    <mergeCell ref="C46:S46"/>
    <mergeCell ref="C47:S47"/>
    <mergeCell ref="B35:C35"/>
    <mergeCell ref="B36:C36"/>
    <mergeCell ref="B37:C37"/>
    <mergeCell ref="B38:C38"/>
    <mergeCell ref="B45:C45"/>
    <mergeCell ref="S27:S30"/>
    <mergeCell ref="A18:S18"/>
    <mergeCell ref="A19:S19"/>
    <mergeCell ref="B26:C26"/>
    <mergeCell ref="C20:S20"/>
    <mergeCell ref="C21:S21"/>
    <mergeCell ref="C22:S22"/>
    <mergeCell ref="C23:S23"/>
    <mergeCell ref="C24:S24"/>
    <mergeCell ref="B25:C25"/>
    <mergeCell ref="A20:B20"/>
    <mergeCell ref="A21:B21"/>
    <mergeCell ref="A22:B22"/>
    <mergeCell ref="A23:B23"/>
    <mergeCell ref="A24:B24"/>
    <mergeCell ref="B27:C27"/>
  </mergeCells>
  <printOptions horizontalCentered="1"/>
  <pageMargins left="0.39370078740157483" right="0.39370078740157483" top="0.74803149606299213" bottom="0.74803149606299213" header="0.31496062992125984" footer="0.31496062992125984"/>
  <pageSetup paperSize="345" scale="65"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Zeta Lam</dc:creator>
  <cp:lastModifiedBy>Claudia Zeta Lam</cp:lastModifiedBy>
  <cp:lastPrinted>2026-10-05T20:27:09Z</cp:lastPrinted>
  <dcterms:created xsi:type="dcterms:W3CDTF">2026-02-26T21:57:19Z</dcterms:created>
  <dcterms:modified xsi:type="dcterms:W3CDTF">2026-10-05T21:32:55Z</dcterms:modified>
</cp:coreProperties>
</file>