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pacay\Desktop\Gustavo 2026\Información Pública\Agosto 2026\"/>
    </mc:Choice>
  </mc:AlternateContent>
  <bookViews>
    <workbookView xWindow="0" yWindow="0" windowWidth="23040" windowHeight="10515"/>
  </bookViews>
  <sheets>
    <sheet name="Ejecucion" sheetId="1" r:id="rId1"/>
  </sheets>
  <definedNames>
    <definedName name="Print_Area" localSheetId="0">Ejecucion!$A$9:$AD$46</definedName>
    <definedName name="Print_Titles" localSheetId="0">Ejecucion!$24:$24</definedName>
  </definedNames>
  <calcPr calcId="162913"/>
  <extLst>
    <ext uri="GoogleSheetsCustomDataVersion2">
      <go:sheetsCustomData xmlns:go="http://customooxmlschemas.google.com/" r:id="rId5" roundtripDataChecksum="UE0pLz/7iCybjZ2ajK4UzPhCXebHzw94wr1jKeg4B6E="/>
    </ext>
  </extLst>
</workbook>
</file>

<file path=xl/calcChain.xml><?xml version="1.0" encoding="utf-8"?>
<calcChain xmlns="http://schemas.openxmlformats.org/spreadsheetml/2006/main">
  <c r="T43" i="1" l="1"/>
  <c r="T42" i="1"/>
  <c r="AC32" i="1"/>
  <c r="J33" i="1"/>
  <c r="T32" i="1" l="1"/>
  <c r="R33" i="1" l="1"/>
  <c r="Z45" i="1" l="1"/>
  <c r="U45" i="1"/>
  <c r="P45" i="1"/>
  <c r="J45" i="1"/>
  <c r="K45" i="1" s="1"/>
  <c r="Z44" i="1"/>
  <c r="U44" i="1"/>
  <c r="AA44" i="1" s="1"/>
  <c r="AB44" i="1" s="1"/>
  <c r="P44" i="1"/>
  <c r="K44" i="1"/>
  <c r="J44" i="1"/>
  <c r="Z43" i="1"/>
  <c r="U43" i="1"/>
  <c r="P43" i="1"/>
  <c r="J43" i="1"/>
  <c r="K43" i="1" s="1"/>
  <c r="Z42" i="1"/>
  <c r="U42" i="1"/>
  <c r="AA42" i="1" s="1"/>
  <c r="AB42" i="1" s="1"/>
  <c r="P42" i="1"/>
  <c r="K42" i="1"/>
  <c r="J42" i="1"/>
  <c r="Z41" i="1"/>
  <c r="T41" i="1"/>
  <c r="S41" i="1"/>
  <c r="R41" i="1"/>
  <c r="Q41" i="1"/>
  <c r="O41" i="1"/>
  <c r="N41" i="1"/>
  <c r="N25" i="1" s="1"/>
  <c r="M41" i="1"/>
  <c r="L41" i="1"/>
  <c r="Z40" i="1"/>
  <c r="U40" i="1"/>
  <c r="P40" i="1"/>
  <c r="K40" i="1"/>
  <c r="Z39" i="1"/>
  <c r="U39" i="1"/>
  <c r="AA39" i="1" s="1"/>
  <c r="AB39" i="1" s="1"/>
  <c r="P39" i="1"/>
  <c r="K39" i="1"/>
  <c r="J39" i="1"/>
  <c r="Z38" i="1"/>
  <c r="U38" i="1"/>
  <c r="P38" i="1"/>
  <c r="J38" i="1"/>
  <c r="K38" i="1" s="1"/>
  <c r="K36" i="1" s="1"/>
  <c r="Z37" i="1"/>
  <c r="U37" i="1"/>
  <c r="AA37" i="1" s="1"/>
  <c r="AB37" i="1" s="1"/>
  <c r="P37" i="1"/>
  <c r="K37" i="1"/>
  <c r="Z36" i="1"/>
  <c r="T36" i="1"/>
  <c r="S36" i="1"/>
  <c r="R36" i="1"/>
  <c r="Q36" i="1"/>
  <c r="O36" i="1"/>
  <c r="N36" i="1"/>
  <c r="M36" i="1"/>
  <c r="M25" i="1" s="1"/>
  <c r="L36" i="1"/>
  <c r="Z35" i="1"/>
  <c r="U35" i="1"/>
  <c r="P35" i="1"/>
  <c r="J35" i="1"/>
  <c r="K35" i="1" s="1"/>
  <c r="Z34" i="1"/>
  <c r="U34" i="1"/>
  <c r="P34" i="1"/>
  <c r="K34" i="1"/>
  <c r="J34" i="1"/>
  <c r="Z33" i="1"/>
  <c r="U33" i="1"/>
  <c r="P33" i="1"/>
  <c r="AA33" i="1" s="1"/>
  <c r="K33" i="1"/>
  <c r="Z32" i="1"/>
  <c r="S32" i="1"/>
  <c r="R32" i="1"/>
  <c r="Q32" i="1"/>
  <c r="O32" i="1"/>
  <c r="N32" i="1"/>
  <c r="M32" i="1"/>
  <c r="L32" i="1"/>
  <c r="P32" i="1" s="1"/>
  <c r="Z31" i="1"/>
  <c r="U31" i="1"/>
  <c r="AA31" i="1" s="1"/>
  <c r="P31" i="1"/>
  <c r="K31" i="1"/>
  <c r="Z30" i="1"/>
  <c r="U30" i="1"/>
  <c r="P30" i="1"/>
  <c r="AA30" i="1" s="1"/>
  <c r="K30" i="1"/>
  <c r="Z29" i="1"/>
  <c r="U29" i="1"/>
  <c r="AA29" i="1" s="1"/>
  <c r="P29" i="1"/>
  <c r="K29" i="1"/>
  <c r="Z28" i="1"/>
  <c r="U28" i="1"/>
  <c r="P28" i="1"/>
  <c r="K28" i="1"/>
  <c r="Z27" i="1"/>
  <c r="U27" i="1"/>
  <c r="P27" i="1"/>
  <c r="AA27" i="1" s="1"/>
  <c r="J27" i="1"/>
  <c r="K27" i="1" s="1"/>
  <c r="K26" i="1" s="1"/>
  <c r="Z26" i="1"/>
  <c r="T26" i="1"/>
  <c r="S26" i="1"/>
  <c r="R26" i="1"/>
  <c r="Q26" i="1"/>
  <c r="O26" i="1"/>
  <c r="N26" i="1"/>
  <c r="M26" i="1"/>
  <c r="L26" i="1"/>
  <c r="P26" i="1" s="1"/>
  <c r="J26" i="1"/>
  <c r="AC25" i="1"/>
  <c r="Z25" i="1"/>
  <c r="O25" i="1"/>
  <c r="L25" i="1"/>
  <c r="P25" i="1" s="1"/>
  <c r="I25" i="1"/>
  <c r="AA35" i="1" l="1"/>
  <c r="AA34" i="1"/>
  <c r="AB34" i="1" s="1"/>
  <c r="U32" i="1"/>
  <c r="AA32" i="1" s="1"/>
  <c r="AA43" i="1"/>
  <c r="AB43" i="1" s="1"/>
  <c r="AA38" i="1"/>
  <c r="AB38" i="1" s="1"/>
  <c r="U41" i="1"/>
  <c r="AA40" i="1"/>
  <c r="AB40" i="1" s="1"/>
  <c r="S25" i="1"/>
  <c r="AA45" i="1"/>
  <c r="AB45" i="1" s="1"/>
  <c r="R25" i="1"/>
  <c r="U26" i="1"/>
  <c r="AA26" i="1" s="1"/>
  <c r="Q25" i="1"/>
  <c r="AA28" i="1"/>
  <c r="K32" i="1"/>
  <c r="AB35" i="1"/>
  <c r="AB33" i="1"/>
  <c r="K41" i="1"/>
  <c r="U36" i="1"/>
  <c r="J41" i="1"/>
  <c r="J36" i="1"/>
  <c r="T25" i="1"/>
  <c r="P41" i="1"/>
  <c r="J32" i="1"/>
  <c r="J25" i="1" s="1"/>
  <c r="P36" i="1"/>
  <c r="AE26" i="1" l="1"/>
  <c r="AB32" i="1"/>
  <c r="AA41" i="1"/>
  <c r="AB41" i="1" s="1"/>
  <c r="U25" i="1"/>
  <c r="AA25" i="1" s="1"/>
  <c r="AA36" i="1"/>
  <c r="AB36" i="1" s="1"/>
  <c r="K25" i="1"/>
  <c r="AB25" i="1" l="1"/>
</calcChain>
</file>

<file path=xl/comments1.xml><?xml version="1.0" encoding="utf-8"?>
<comments xmlns="http://schemas.openxmlformats.org/spreadsheetml/2006/main">
  <authors>
    <author/>
  </authors>
  <commentList>
    <comment ref="F26" authorId="0" shapeId="0">
      <text>
        <r>
          <rPr>
            <sz val="11"/>
            <color theme="1"/>
            <rFont val="Calibri"/>
            <family val="2"/>
            <scheme val="minor"/>
          </rPr>
          <t>======
ID#AAAB6ydZ7Ls
Marvin Antonio Lemen Ortiz    (2026-04-06 21:43:22)
014-002-0001 debito DISERCOMI</t>
        </r>
      </text>
    </comment>
    <comment ref="J26" authorId="0" shapeId="0">
      <text>
        <r>
          <rPr>
            <sz val="11"/>
            <color theme="1"/>
            <rFont val="Calibri"/>
            <family val="2"/>
            <scheme val="minor"/>
          </rPr>
          <t>======
ID#AAAB6ydZ7Lo
Yadira Galindo    (2026-05-21 18:23:01)
Se eliminaron las metas completamente por tratarse de presupuesto de DISERCOMI</t>
        </r>
      </text>
    </comment>
    <comment ref="F32" authorId="0" shapeId="0">
      <text>
        <r>
          <rPr>
            <sz val="11"/>
            <color theme="1"/>
            <rFont val="Calibri"/>
            <family val="2"/>
            <scheme val="minor"/>
          </rPr>
          <t>======
ID#AAAB6ydZ7Lw
Marvin Antonio Lemen Ortiz    (2026-04-06 21:43:22)
0104-002-0003 Vero</t>
        </r>
      </text>
    </comment>
    <comment ref="F36" authorId="0" shapeId="0">
      <text>
        <r>
          <rPr>
            <sz val="11"/>
            <color theme="1"/>
            <rFont val="Calibri"/>
            <family val="2"/>
            <scheme val="minor"/>
          </rPr>
          <t>======
ID#AAAB6ydZ7L0
Marvin Antonio Lemen Ortiz    (2026-04-06 21:43:22)
014-002-0004
Luis Carlos</t>
        </r>
      </text>
    </comment>
    <comment ref="F41" authorId="0" shapeId="0">
      <text>
        <r>
          <rPr>
            <sz val="11"/>
            <color theme="1"/>
            <rFont val="Calibri"/>
            <family val="2"/>
            <scheme val="minor"/>
          </rPr>
          <t>======
ID#AAAB6ydZ7L4
Marvin Antonio Lemen Ortiz    (2026-04-06 21:43:22)
014-002-0012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m3ZfXevrswEQrcYUKMKZ0YqAEQw=="/>
    </ext>
  </extLst>
</comments>
</file>

<file path=xl/sharedStrings.xml><?xml version="1.0" encoding="utf-8"?>
<sst xmlns="http://schemas.openxmlformats.org/spreadsheetml/2006/main" count="113" uniqueCount="93">
  <si>
    <t xml:space="preserve">        MINISTERIO DE ECONOMÍA 
MATRIZ DE PLANIFICACIÓN, POA 2026</t>
  </si>
  <si>
    <t xml:space="preserve">SEGUIMIENTO MENSUAL Y CUATRIMESTRAL DE EJECUCIÓN DE METAS FÍSICAS </t>
  </si>
  <si>
    <t>VISIÓN</t>
  </si>
  <si>
    <t>Ser la institución rectora del desarrollo económico nacional para crear oportunidades de inversión y generación de empleo formal.</t>
  </si>
  <si>
    <t>MISIÓN</t>
  </si>
  <si>
    <t xml:space="preserve">Contribuir  a la mejora de las condiciones de vida de los guatemaltecos, apoyando el incremento de  la competitividad  del país, fomentando la inversión, desarrollando las Micro, Pequeñas y Medianas Empresas  y  fortaleciendo el comercio exterior. </t>
  </si>
  <si>
    <t>OBJETIVO ESTRATÉGICO</t>
  </si>
  <si>
    <t xml:space="preserve">Generar las condiciones que permitan la atracción de inversiones para la creación de empleo digno y así promover el desarrollo económico de los guatemaltecos.  </t>
  </si>
  <si>
    <t xml:space="preserve">VINCULACIÓN INSTITUCIONAL </t>
  </si>
  <si>
    <r>
      <rPr>
        <b/>
        <i/>
        <sz val="10"/>
        <color theme="1"/>
        <rFont val="Times New Roman"/>
        <family val="1"/>
      </rPr>
      <t xml:space="preserve">Vnculación Institucional : Plan Nacional de Desarrollo EJE KATÚN 2032: Riqueza para todas y todos y Bienestar para la Gente .
Objetivos de Desarrollo Sostenible -ODS-: ODS 1. Terminar con la pobreza en todas sus formas y en  todas partes. Meta: 1.4:  Para el 2030, asegurar que todos los hombres y mujeres , en particular los pobres y vulnerables tengan iguales derechos a los recursos económicos, nueva tecnología apropiada y servicios financieros , incluyendo las microfinanzas. ODS2 Para el 2030, poner fin al hambre y asegurar el acceso a todas las personas , en particular los pobres y las personas en  situaciones  vulnerables, Meta: 2.1. ODS4: Garantizar una educación inclusiva , equitativa y de c calidad y promover oportunidades de aprendizaje durante toda la vida para todos Meta 4.4 ODS 8: Promover el crecimiento económico sostenido, inclusivo y sostenible, el empleo pleno y productivo y el trabajo decente para todos. Metas: 8.1, 8.2  y  8.3 ;ODS 9. Construir infraestructura resiliente, promover la industrialización inclusiva y sostenible y fomentar la innovación. Meta : 9.3 , ODS 10. Reducir las desigualdad en  y entre los países. Meta.10.2.  ODS 12. Producción y consumo responsables garantizar modalidades de consumo y producción n sostenible , Meta 12.7 , Promover prácticas de adquisición pública que sean sostenibles, de conformidad con las políticas y prioridades nacionales ,  ODS 16  Promover sociedades pacíficas e inclusivas para el desarrollo sostenible, facilitar el acceso a la justicia para todos y crear instituciones eficaces, responsables e inclusivas a todos los niveles, Meta 16.6.2  Proporción de la población que se siente satisfecha con su última experiencia de los servicios públicos. Prioridades Nacionales de Desarrollo: Prioridad 1: Reducción de la pobreza y protección social. MED 1: Para el 2030, potenciar y promover la inclusión social, económica y política de todos, independientemente de su edad , raza etnia , origen, religión o situación económica u otra condición. Prioridad 4: Empleo e inversión . MED 6: En 2032, el crecimiento del PIB real ha sido paulatino y sostenido, hasta alcanzar una tasa no menor del 5.4%: a) Rango entre 3.4 y 4.4% en el quinquenio 2015-2020 b) Rango entre 4.4 y 5.4 en el quinquenio 2021-2025. c) No menor del 5.4 en los siguientes años, hasta llegar a 2032. MED 7: Se ha reducido la precariedad laboral mediante la generación de empleos decentes y de calidad a) Disminución gradual de la tasa de subempleo a partir del último dato disponible: 16.9%, b) Disminución gradual de la informalidad a partir del último dato disponible: 69.2%, c) Disminución gradual de la tasa de desempleo a partir del último dato disponible: 3.2%., d) Eliminación del porcentaje de trabajadores que viven en pobreza extrema. MED 8: Turismo Sostenible: Para 2030, elaborar y poner en práctica políticas encaminadas a promover el turismo sostenible que cree puestos de trabajo y promueva la cultura y los productos locales . 
PGG 204-2028:Principios: La equidad como eje orientador de la función pública, Un país plural , Impulsar la economía humana,Territorializar el desarrollo.  OBJETIVOS:  Rescatar  urgentemente el Estado ante la corrupción ,•Realizar las acciones catalíticas que detonarán los cambios necesarios y Fundar los cimientos del desarrollo sostenible : . EJES ESTRATÉGICOS POR UN PASÍS PARA VIVIR.;EJE ESTRATEGICO 1. HACIA UNA FUNCIÓN PÚBLICA LEGÍTIMA Y EFICAZ: Línea Estratégica de fortlecer mecanismos de Gobierno Abierto y Electrónico para los servicios ´públicos y rendición de cuentas .,•  EJE ESTRÁTEGICO: 2. DESARROLLO SOCIAL:Línea Estratégica: Desarrollo del Emprendimiento y de la Microempresa  y Línea Estratégica: Igualdad de Género y Empoderamiento Económico de las Mujeres:Inclusión Financiera de Mujeres Empresarias. EJE ESTRÁTEGICO: 4. LUCHA CONTRA LA DESNUTRICIÓN Y MALNUTRICIÓN :Línea Estratégica: Fortalecimiento de la Producción Agropecuaria y Generación de Ingresos EJE ESTRÁTEGICO: 6. AVANZANDO PARA CERRAR LA BRECHA DIGITAL CON TECNOLOGÍA E INNOVACIÓN : Línea Estratégica: Inversión y Desarrollo Económico.  Línea Estratégica: Fomento a la Inversión Mediante Certeza Jurídica.
</t>
    </r>
    <r>
      <rPr>
        <b/>
        <i/>
        <sz val="7"/>
        <color theme="1"/>
        <rFont val="Times New Roman"/>
        <family val="1"/>
      </rPr>
      <t xml:space="preserve">
</t>
    </r>
  </si>
  <si>
    <r>
      <rPr>
        <b/>
        <sz val="14"/>
        <color theme="0"/>
        <rFont val="Times New Roman"/>
        <family val="1"/>
      </rPr>
      <t>PROGRAMA 12: PROMOCIÓN DE LA INVERSIÓN Y COMPETENCIA</t>
    </r>
    <r>
      <rPr>
        <b/>
        <sz val="14"/>
        <color theme="0"/>
        <rFont val="Candara"/>
        <family val="2"/>
      </rPr>
      <t xml:space="preserve"> </t>
    </r>
  </si>
  <si>
    <t xml:space="preserve">OBJETIVO OPERATIVO </t>
  </si>
  <si>
    <t xml:space="preserve"> Promover la competitividad y mejorar los niveles de productividad a nivel nacional. </t>
  </si>
  <si>
    <t xml:space="preserve">RESULTADO INSTITUCIONAL </t>
  </si>
  <si>
    <t>Para el 2025, se ha incrementado en US$ 333.55 millones el flujo de inversión extranjera directa al país,  por la mejora por la mejora de la competitividad y  clima de negocios a nivel nacional. (Línea base de US$ 1,261.80 millones en 2021 a US$ 1,595.35 millones en 2025).</t>
  </si>
  <si>
    <t xml:space="preserve">INDICADOR </t>
  </si>
  <si>
    <t>Tasa de crecimiento de la  Inversión Extranjera Directa</t>
  </si>
  <si>
    <t>PROGRAMA NACIONAL DE COMPETITIVIDAD</t>
  </si>
  <si>
    <t xml:space="preserve">Actividad </t>
  </si>
  <si>
    <t>Servicios de Análisis, Diagnósticos y Proyectos para mejorar la Inversión y Competitividad .</t>
  </si>
  <si>
    <t xml:space="preserve">Acción </t>
  </si>
  <si>
    <t xml:space="preserve">Programa nacional participativo, facilitador de los esfuerzos y alianzas interinstitucionales entre sectores de la sociedad, públicos y privados, para hacer de Guatemala un país competitivo, que genere inversión contribuyendo a su desarrollo integral y sostenible, así como a la prosperidad de sus habitantes. </t>
  </si>
  <si>
    <t xml:space="preserve">ODS 8:Prioridad 4  Metas Estratégicas de Desarrollo 
</t>
  </si>
  <si>
    <t>Promover el crecimiento económico sostenido, inclusivo y sostenible, el empleo pleno y productivo y el trabajo decente para todos.
Empleo e inversión :MED 6 :En 2032 el crecimiento del PIB real ha sido paulatino y sostenido, hasta alcanzar una tasa no menor del 5.4% a 2032: a) Rango entre 3.4 y 4.4% en el quinquenio 2015-2020 b) Rango entre 4.4 y 5.4% en el quinquenio 2021-2025 . c) No menor del 5.4% en los siguientes años, hasta llegar a 2032.</t>
  </si>
  <si>
    <t>EJECUCIÓN MENSUAL, CUATRIMESTRAL Y ANUAL,  POA 2026</t>
  </si>
  <si>
    <t>No.</t>
  </si>
  <si>
    <t xml:space="preserve">PRODUCTO </t>
  </si>
  <si>
    <t>SUBPRODUCTO</t>
  </si>
  <si>
    <t xml:space="preserve">ACCIONES </t>
  </si>
  <si>
    <t>UNIDAD DE MEDIDA</t>
  </si>
  <si>
    <t xml:space="preserve">META INICIAL </t>
  </si>
  <si>
    <t>MODIFICADO</t>
  </si>
  <si>
    <t xml:space="preserve">META VIGENTE  </t>
  </si>
  <si>
    <t xml:space="preserve">Enero  </t>
  </si>
  <si>
    <t>Febrero</t>
  </si>
  <si>
    <t xml:space="preserve">Mar </t>
  </si>
  <si>
    <t xml:space="preserve">Abr </t>
  </si>
  <si>
    <r>
      <rPr>
        <b/>
        <sz val="10"/>
        <color rgb="FF000000"/>
        <rFont val="Times New Roman"/>
        <family val="1"/>
      </rPr>
      <t xml:space="preserve">AVANCE FÍSICO 1ER. </t>
    </r>
    <r>
      <rPr>
        <b/>
        <sz val="9"/>
        <color rgb="FF000000"/>
        <rFont val="Times New Roman"/>
        <family val="1"/>
      </rPr>
      <t xml:space="preserve">CUATRIMESTRE </t>
    </r>
  </si>
  <si>
    <t xml:space="preserve">May </t>
  </si>
  <si>
    <t xml:space="preserve">Jun </t>
  </si>
  <si>
    <t xml:space="preserve">Jul </t>
  </si>
  <si>
    <t xml:space="preserve">Ago </t>
  </si>
  <si>
    <r>
      <rPr>
        <b/>
        <sz val="10"/>
        <color rgb="FF000000"/>
        <rFont val="Times New Roman"/>
        <family val="1"/>
      </rPr>
      <t xml:space="preserve">AVANCE FÍSICO 2DO. </t>
    </r>
    <r>
      <rPr>
        <b/>
        <sz val="9"/>
        <color rgb="FF000000"/>
        <rFont val="Times New Roman"/>
        <family val="1"/>
      </rPr>
      <t>CUATRIMESTRE</t>
    </r>
  </si>
  <si>
    <t xml:space="preserve">Sep </t>
  </si>
  <si>
    <t xml:space="preserve">Oct </t>
  </si>
  <si>
    <t>Nov</t>
  </si>
  <si>
    <t xml:space="preserve">Dic </t>
  </si>
  <si>
    <r>
      <rPr>
        <b/>
        <sz val="10"/>
        <color rgb="FF000000"/>
        <rFont val="Times New Roman"/>
        <family val="1"/>
      </rPr>
      <t xml:space="preserve">AVANCE FÍSICO 3ER. </t>
    </r>
    <r>
      <rPr>
        <b/>
        <sz val="9"/>
        <color rgb="FF000000"/>
        <rFont val="Times New Roman"/>
        <family val="1"/>
      </rPr>
      <t xml:space="preserve">CUATRIMESTRE </t>
    </r>
  </si>
  <si>
    <t xml:space="preserve">AVANCE ACUMULADO ENERO-DICIEMBRE </t>
  </si>
  <si>
    <t xml:space="preserve">% AVANCE ACUMULADO ENERO - DICIEMBRE </t>
  </si>
  <si>
    <t>PRESUPUESTO VIGENTE 2026     EN  Q.</t>
  </si>
  <si>
    <t xml:space="preserve">INFORMACIÓN RELEVANTE/ALERTAS/ PROBLEMAS </t>
  </si>
  <si>
    <t xml:space="preserve">Entidades beneficiadas con asistencia técnica para la mejora de la productividad y competitividad 
</t>
  </si>
  <si>
    <t xml:space="preserve">Entidad </t>
  </si>
  <si>
    <t xml:space="preserve">% DE EJECUCIÓN
</t>
  </si>
  <si>
    <t>Entidades asesoradas para el fomento y atracción de inversión y reinversión al país</t>
  </si>
  <si>
    <t>Identificación y contacto de potenciales inversionistas</t>
  </si>
  <si>
    <t>Seguimiento  a potenciales inversionistas,  generación de agendas  hechas a la medida y acompañamiento durante la visita en el País.</t>
  </si>
  <si>
    <t xml:space="preserve">Acompañamiento a los inversionistas extranjeros durante el  proceso de instalación de proyectos </t>
  </si>
  <si>
    <t xml:space="preserve">Acompañamiento a las empresas en sus procesos de  reinversión en el país </t>
  </si>
  <si>
    <t>Divulgación de información durante los eventos de promoción  para la atracción de inversión o reinversión</t>
  </si>
  <si>
    <t xml:space="preserve">Entidades beneficiadas con propuestas de proyectos y / o automatización de sus procesos para la mejora del sector productivo o la mejora en el clima de negocios  </t>
  </si>
  <si>
    <t>Documentación, actualización, simplificación  o automatización de trámites y/o procesos administrativos  que impacte el clima de negocios, la inversión y la competitividad</t>
  </si>
  <si>
    <t>Eventos de difusión que apoyen la mejora del clima de negocios en Guatemala</t>
  </si>
  <si>
    <t xml:space="preserve">Elaboración o análisis de propuestas de iniciativas de ley, reglamentos, manuales y/o convenios enfocados a la mejora en el clima de negocios </t>
  </si>
  <si>
    <t xml:space="preserve">Entidades beneficiadas con la implementación de un sistema marco de productividad y competitividad para beneficio de sectores productivos </t>
  </si>
  <si>
    <t xml:space="preserve">Identificar y analizar brechas de competitividad y  proponer acciones que apoyen la reducción de las mismas </t>
  </si>
  <si>
    <t xml:space="preserve">Eventos  que apoyen la mejora de la competitividad en Guatemala </t>
  </si>
  <si>
    <t>Acciones que fomenten la competitividad en territorios que tengan mayor potencial para el desarrollo económico y el incremento de la productividad</t>
  </si>
  <si>
    <t xml:space="preserve">Generación de información  relevante de apoyo a actores y sectores productivos </t>
  </si>
  <si>
    <t xml:space="preserve">Entidades beneficiadas con acciones para la mejora de la productividad, innovación, desarrollo empresarial y/o clima de negocios </t>
  </si>
  <si>
    <t>Elaboración  de estudios o documentos que fomenten la  competitividad, las capacidades estratégicas y la inclusión financiera  de sectores productivos en Guatemala.</t>
  </si>
  <si>
    <t xml:space="preserve">Atención a potenciales empresas para el desarrollo empresarial </t>
  </si>
  <si>
    <t>Entidades nacionales beneficiadas con divulgación de herramientas económicas para el desarrollo empresarial</t>
  </si>
  <si>
    <t>Asesoría técnica en trámites o procesos administrativos para el apoyo en el fortalecimiento de la productividad, competitividad y clima de negocios</t>
  </si>
  <si>
    <t xml:space="preserve"> PRESUPUESTO APROBADO SEGÚN DECRETO 36-2024 LEY DE PRESUPUESTO GENERAL DE INGRESOS Y EGRESOS DEL ESTADO DEL EJERCICIO FISCAL 2025,  VIGENTE PARA EL 2026</t>
  </si>
  <si>
    <t xml:space="preserve">  </t>
  </si>
  <si>
    <t xml:space="preserve">ENTIDAD:                                                    </t>
  </si>
  <si>
    <t>MINISTERIO DE ECONOMÍA, UNIDAD EJECUTORA 108 PROGRAMA NACIONAL DE COMPETITIVIDAD</t>
  </si>
  <si>
    <t xml:space="preserve">DIRECCIÓN:                                                </t>
  </si>
  <si>
    <t>13 CALLE 3-40 ZONA 10, EDIFICIO ATLANTIS, NIVEL 3 OFICINA 302, CIUDAD DE GUATEMALA</t>
  </si>
  <si>
    <t xml:space="preserve">HORARIO DE ATENCIÓN:                          </t>
  </si>
  <si>
    <t>08:00AM A  04:00PM</t>
  </si>
  <si>
    <t xml:space="preserve">TELÉFONO:                                                 </t>
  </si>
  <si>
    <t>2421-2464</t>
  </si>
  <si>
    <t xml:space="preserve">DIRECTOR EJECUTIVO EN FUNCIONES:                                                  </t>
  </si>
  <si>
    <t>HILDA LUCRECIA MARTÍNEZ DUARTE</t>
  </si>
  <si>
    <t xml:space="preserve">ENCARGADO DE ACTUALIZACIÓN:            </t>
  </si>
  <si>
    <t>INGRID LORENA CALDERON BROMCY DE AVILA</t>
  </si>
  <si>
    <t xml:space="preserve">FECHA DE ACTUALIZACIÓN:                       </t>
  </si>
  <si>
    <t xml:space="preserve">CORRESPONDE AL MES DE:                      </t>
  </si>
  <si>
    <t>1 DE SEPTIEMBRE DEL 2026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</si>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</sst>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"/>
  </numFmts>
  <fonts count="30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4"/>
      <color theme="0"/>
      <name val="Times New Roman"/>
      <family val="1"/>
    </font>
    <font>
      <sz val="11"/>
      <name val="Calibri"/>
      <family val="2"/>
    </font>
    <font>
      <b/>
      <sz val="14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i/>
      <sz val="7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1"/>
      <color theme="1"/>
      <name val="Candara"/>
      <family val="2"/>
    </font>
    <font>
      <b/>
      <sz val="10"/>
      <color rgb="FF000000"/>
      <name val="Times New Roman"/>
      <family val="1"/>
    </font>
    <font>
      <b/>
      <sz val="11"/>
      <color rgb="FF000000"/>
      <name val="Candara"/>
      <family val="2"/>
    </font>
    <font>
      <b/>
      <i/>
      <sz val="10"/>
      <color theme="0"/>
      <name val="Candara"/>
      <family val="2"/>
    </font>
    <font>
      <b/>
      <i/>
      <sz val="10"/>
      <color theme="0"/>
      <name val="Times New Roman"/>
      <family val="1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b/>
      <sz val="11"/>
      <color rgb="FFFFFFFF"/>
      <name val="Times New Roman"/>
      <family val="1"/>
    </font>
    <font>
      <b/>
      <sz val="14"/>
      <color theme="0"/>
      <name val="Candara"/>
      <family val="2"/>
    </font>
    <font>
      <b/>
      <sz val="9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theme="0"/>
        <bgColor theme="0"/>
      </patternFill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  <fill>
      <patternFill patternType="solid">
        <fgColor rgb="FF2F5496"/>
        <bgColor rgb="FF2F5496"/>
      </patternFill>
    </fill>
    <fill>
      <patternFill patternType="solid">
        <fgColor rgb="FF7B7B7B"/>
        <bgColor rgb="FF7B7B7B"/>
      </patternFill>
    </fill>
    <fill>
      <patternFill patternType="solid">
        <fgColor rgb="FFD6DCE4"/>
        <bgColor rgb="FFD6DCE4"/>
      </patternFill>
    </fill>
    <fill>
      <patternFill patternType="solid">
        <fgColor rgb="FFADB9CA"/>
        <bgColor rgb="FFADB9CA"/>
      </patternFill>
    </fill>
    <fill>
      <patternFill patternType="solid">
        <fgColor rgb="FFD0CECE"/>
        <bgColor rgb="FFD0CECE"/>
      </patternFill>
    </fill>
    <fill>
      <patternFill patternType="solid">
        <fgColor rgb="FFB4C6E7"/>
        <bgColor rgb="FFB4C6E7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2">
    <xf numFmtId="0" fontId="0" fillId="0" borderId="0" xfId="0" applyFont="1" applyAlignment="1"/>
    <xf numFmtId="0" fontId="1" fillId="0" borderId="0" xfId="0" applyFont="1"/>
    <xf numFmtId="0" fontId="1" fillId="3" borderId="4" xfId="0" applyFont="1" applyFill="1" applyBorder="1"/>
    <xf numFmtId="0" fontId="1" fillId="5" borderId="4" xfId="0" applyFont="1" applyFill="1" applyBorder="1"/>
    <xf numFmtId="0" fontId="11" fillId="7" borderId="9" xfId="0" applyFont="1" applyFill="1" applyBorder="1" applyAlignment="1">
      <alignment horizontal="left" vertical="center" wrapText="1"/>
    </xf>
    <xf numFmtId="0" fontId="1" fillId="2" borderId="4" xfId="0" applyFont="1" applyFill="1" applyBorder="1"/>
    <xf numFmtId="0" fontId="13" fillId="2" borderId="9" xfId="0" applyFont="1" applyFill="1" applyBorder="1" applyAlignment="1">
      <alignment vertical="center" wrapText="1"/>
    </xf>
    <xf numFmtId="0" fontId="12" fillId="9" borderId="9" xfId="0" applyFont="1" applyFill="1" applyBorder="1" applyAlignment="1">
      <alignment vertical="center" wrapText="1"/>
    </xf>
    <xf numFmtId="0" fontId="14" fillId="9" borderId="9" xfId="0" applyFont="1" applyFill="1" applyBorder="1" applyAlignment="1">
      <alignment horizontal="center" vertical="center" wrapText="1"/>
    </xf>
    <xf numFmtId="0" fontId="15" fillId="9" borderId="9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/>
    </xf>
    <xf numFmtId="0" fontId="17" fillId="6" borderId="9" xfId="0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/>
    </xf>
    <xf numFmtId="0" fontId="1" fillId="3" borderId="9" xfId="0" applyFont="1" applyFill="1" applyBorder="1"/>
    <xf numFmtId="3" fontId="15" fillId="3" borderId="9" xfId="0" applyNumberFormat="1" applyFont="1" applyFill="1" applyBorder="1" applyAlignment="1">
      <alignment horizontal="center" vertical="center" wrapText="1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9" xfId="0" applyNumberFormat="1" applyFont="1" applyFill="1" applyBorder="1" applyAlignment="1">
      <alignment horizontal="center" vertical="center"/>
    </xf>
    <xf numFmtId="49" fontId="8" fillId="3" borderId="9" xfId="0" applyNumberFormat="1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/>
    </xf>
    <xf numFmtId="10" fontId="8" fillId="3" borderId="9" xfId="0" applyNumberFormat="1" applyFont="1" applyFill="1" applyBorder="1" applyAlignment="1">
      <alignment horizontal="center" vertical="center" wrapText="1"/>
    </xf>
    <xf numFmtId="4" fontId="8" fillId="3" borderId="9" xfId="0" applyNumberFormat="1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  <xf numFmtId="0" fontId="1" fillId="0" borderId="9" xfId="0" applyFont="1" applyBorder="1"/>
    <xf numFmtId="0" fontId="20" fillId="11" borderId="9" xfId="0" applyFont="1" applyFill="1" applyBorder="1" applyAlignment="1">
      <alignment horizontal="left" vertical="top" wrapText="1"/>
    </xf>
    <xf numFmtId="0" fontId="1" fillId="11" borderId="9" xfId="0" applyFont="1" applyFill="1" applyBorder="1"/>
    <xf numFmtId="0" fontId="15" fillId="11" borderId="9" xfId="0" applyFont="1" applyFill="1" applyBorder="1" applyAlignment="1">
      <alignment horizontal="center" vertical="center" wrapText="1"/>
    </xf>
    <xf numFmtId="3" fontId="15" fillId="11" borderId="9" xfId="0" applyNumberFormat="1" applyFont="1" applyFill="1" applyBorder="1" applyAlignment="1">
      <alignment horizontal="center" vertical="center" wrapText="1"/>
    </xf>
    <xf numFmtId="1" fontId="8" fillId="11" borderId="9" xfId="0" applyNumberFormat="1" applyFont="1" applyFill="1" applyBorder="1" applyAlignment="1">
      <alignment horizontal="center" vertical="center" wrapText="1"/>
    </xf>
    <xf numFmtId="3" fontId="8" fillId="11" borderId="9" xfId="0" applyNumberFormat="1" applyFont="1" applyFill="1" applyBorder="1" applyAlignment="1">
      <alignment horizontal="center" vertical="center" wrapText="1"/>
    </xf>
    <xf numFmtId="49" fontId="8" fillId="11" borderId="9" xfId="0" applyNumberFormat="1" applyFont="1" applyFill="1" applyBorder="1" applyAlignment="1">
      <alignment horizontal="center" vertical="center" wrapText="1"/>
    </xf>
    <xf numFmtId="3" fontId="8" fillId="11" borderId="9" xfId="0" applyNumberFormat="1" applyFont="1" applyFill="1" applyBorder="1" applyAlignment="1">
      <alignment horizontal="center" vertical="center"/>
    </xf>
    <xf numFmtId="9" fontId="8" fillId="11" borderId="9" xfId="0" applyNumberFormat="1" applyFont="1" applyFill="1" applyBorder="1" applyAlignment="1">
      <alignment horizontal="center" vertical="center" wrapText="1"/>
    </xf>
    <xf numFmtId="4" fontId="21" fillId="11" borderId="9" xfId="0" applyNumberFormat="1" applyFont="1" applyFill="1" applyBorder="1" applyAlignment="1">
      <alignment horizontal="center" vertical="top" wrapText="1"/>
    </xf>
    <xf numFmtId="3" fontId="1" fillId="0" borderId="0" xfId="0" applyNumberFormat="1" applyFont="1"/>
    <xf numFmtId="4" fontId="15" fillId="3" borderId="9" xfId="0" applyNumberFormat="1" applyFont="1" applyFill="1" applyBorder="1" applyAlignment="1">
      <alignment horizontal="center" vertical="top" wrapText="1"/>
    </xf>
    <xf numFmtId="0" fontId="20" fillId="3" borderId="9" xfId="0" applyFont="1" applyFill="1" applyBorder="1" applyAlignment="1">
      <alignment horizontal="left" vertical="top" wrapText="1"/>
    </xf>
    <xf numFmtId="0" fontId="20" fillId="3" borderId="9" xfId="0" applyFont="1" applyFill="1" applyBorder="1" applyAlignment="1">
      <alignment horizontal="center" vertical="center" wrapText="1"/>
    </xf>
    <xf numFmtId="3" fontId="21" fillId="3" borderId="9" xfId="0" applyNumberFormat="1" applyFont="1" applyFill="1" applyBorder="1" applyAlignment="1">
      <alignment horizontal="center" vertical="center" wrapText="1"/>
    </xf>
    <xf numFmtId="3" fontId="20" fillId="3" borderId="9" xfId="0" applyNumberFormat="1" applyFont="1" applyFill="1" applyBorder="1" applyAlignment="1">
      <alignment horizontal="center" vertical="center" wrapText="1"/>
    </xf>
    <xf numFmtId="1" fontId="21" fillId="3" borderId="9" xfId="0" applyNumberFormat="1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49" fontId="21" fillId="3" borderId="9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9" fontId="21" fillId="3" borderId="9" xfId="0" applyNumberFormat="1" applyFont="1" applyFill="1" applyBorder="1" applyAlignment="1">
      <alignment horizontal="center" vertical="center" wrapText="1"/>
    </xf>
    <xf numFmtId="4" fontId="21" fillId="3" borderId="9" xfId="0" applyNumberFormat="1" applyFont="1" applyFill="1" applyBorder="1" applyAlignment="1">
      <alignment vertical="top" wrapText="1"/>
    </xf>
    <xf numFmtId="4" fontId="15" fillId="3" borderId="13" xfId="0" applyNumberFormat="1" applyFont="1" applyFill="1" applyBorder="1" applyAlignment="1">
      <alignment horizontal="center" vertical="top" wrapText="1"/>
    </xf>
    <xf numFmtId="0" fontId="15" fillId="3" borderId="14" xfId="0" applyFont="1" applyFill="1" applyBorder="1" applyAlignment="1">
      <alignment horizontal="center" vertical="top" wrapText="1"/>
    </xf>
    <xf numFmtId="0" fontId="15" fillId="3" borderId="15" xfId="0" applyFont="1" applyFill="1" applyBorder="1" applyAlignment="1">
      <alignment horizontal="center" vertical="top" wrapText="1"/>
    </xf>
    <xf numFmtId="0" fontId="15" fillId="3" borderId="16" xfId="0" applyFont="1" applyFill="1" applyBorder="1" applyAlignment="1">
      <alignment horizontal="center" vertical="top" wrapText="1"/>
    </xf>
    <xf numFmtId="0" fontId="21" fillId="3" borderId="9" xfId="0" applyFont="1" applyFill="1" applyBorder="1" applyAlignment="1">
      <alignment horizontal="center" vertical="center"/>
    </xf>
    <xf numFmtId="3" fontId="21" fillId="3" borderId="17" xfId="0" applyNumberFormat="1" applyFont="1" applyFill="1" applyBorder="1" applyAlignment="1">
      <alignment horizontal="center" vertical="center" wrapText="1"/>
    </xf>
    <xf numFmtId="4" fontId="21" fillId="11" borderId="9" xfId="0" applyNumberFormat="1" applyFont="1" applyFill="1" applyBorder="1" applyAlignment="1">
      <alignment vertical="top" wrapText="1"/>
    </xf>
    <xf numFmtId="3" fontId="21" fillId="3" borderId="9" xfId="0" applyNumberFormat="1" applyFont="1" applyFill="1" applyBorder="1" applyAlignment="1">
      <alignment horizontal="center" vertical="top" wrapText="1"/>
    </xf>
    <xf numFmtId="1" fontId="21" fillId="0" borderId="9" xfId="0" applyNumberFormat="1" applyFont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top" wrapText="1"/>
    </xf>
    <xf numFmtId="0" fontId="15" fillId="3" borderId="13" xfId="0" applyFont="1" applyFill="1" applyBorder="1" applyAlignment="1">
      <alignment horizontal="center" vertical="top" wrapText="1"/>
    </xf>
    <xf numFmtId="0" fontId="15" fillId="3" borderId="18" xfId="0" applyFont="1" applyFill="1" applyBorder="1" applyAlignment="1">
      <alignment horizontal="center" vertical="top" wrapText="1"/>
    </xf>
    <xf numFmtId="0" fontId="15" fillId="3" borderId="19" xfId="0" applyFont="1" applyFill="1" applyBorder="1" applyAlignment="1">
      <alignment horizontal="center" vertical="top" wrapText="1"/>
    </xf>
    <xf numFmtId="0" fontId="21" fillId="3" borderId="9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 wrapText="1"/>
    </xf>
    <xf numFmtId="0" fontId="20" fillId="11" borderId="9" xfId="0" applyFont="1" applyFill="1" applyBorder="1" applyAlignment="1">
      <alignment vertical="top" wrapText="1"/>
    </xf>
    <xf numFmtId="0" fontId="15" fillId="11" borderId="17" xfId="0" applyFont="1" applyFill="1" applyBorder="1" applyAlignment="1">
      <alignment horizontal="center" vertical="center" wrapText="1"/>
    </xf>
    <xf numFmtId="0" fontId="8" fillId="11" borderId="9" xfId="0" applyFont="1" applyFill="1" applyBorder="1" applyAlignment="1">
      <alignment horizontal="center" vertical="center" wrapText="1"/>
    </xf>
    <xf numFmtId="3" fontId="21" fillId="3" borderId="9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 wrapText="1"/>
    </xf>
    <xf numFmtId="49" fontId="21" fillId="11" borderId="9" xfId="0" applyNumberFormat="1" applyFont="1" applyFill="1" applyBorder="1" applyAlignment="1">
      <alignment horizontal="center" vertical="center" wrapText="1"/>
    </xf>
    <xf numFmtId="0" fontId="21" fillId="11" borderId="9" xfId="0" applyFont="1" applyFill="1" applyBorder="1" applyAlignment="1">
      <alignment horizontal="center" vertical="center" wrapText="1"/>
    </xf>
    <xf numFmtId="9" fontId="21" fillId="11" borderId="9" xfId="0" applyNumberFormat="1" applyFont="1" applyFill="1" applyBorder="1" applyAlignment="1">
      <alignment horizontal="center" vertical="center" wrapText="1"/>
    </xf>
    <xf numFmtId="4" fontId="21" fillId="3" borderId="9" xfId="0" applyNumberFormat="1" applyFont="1" applyFill="1" applyBorder="1" applyAlignment="1">
      <alignment horizontal="center" vertical="top" wrapText="1"/>
    </xf>
    <xf numFmtId="164" fontId="1" fillId="0" borderId="0" xfId="0" applyNumberFormat="1" applyFont="1"/>
    <xf numFmtId="3" fontId="1" fillId="3" borderId="4" xfId="0" applyNumberFormat="1" applyFont="1" applyFill="1" applyBorder="1"/>
    <xf numFmtId="0" fontId="1" fillId="0" borderId="0" xfId="0" applyFont="1" applyAlignment="1"/>
    <xf numFmtId="0" fontId="22" fillId="0" borderId="0" xfId="0" applyFont="1"/>
    <xf numFmtId="1" fontId="20" fillId="3" borderId="9" xfId="0" applyNumberFormat="1" applyFont="1" applyFill="1" applyBorder="1" applyAlignment="1">
      <alignment horizontal="center" vertical="center" wrapText="1"/>
    </xf>
    <xf numFmtId="0" fontId="21" fillId="3" borderId="9" xfId="0" applyNumberFormat="1" applyFont="1" applyFill="1" applyBorder="1" applyAlignment="1">
      <alignment horizontal="center" vertical="center" wrapText="1"/>
    </xf>
    <xf numFmtId="0" fontId="20" fillId="12" borderId="9" xfId="0" applyFont="1" applyFill="1" applyBorder="1" applyAlignment="1">
      <alignment horizontal="left" vertical="top" wrapText="1"/>
    </xf>
    <xf numFmtId="0" fontId="20" fillId="12" borderId="17" xfId="0" applyFont="1" applyFill="1" applyBorder="1" applyAlignment="1">
      <alignment horizontal="center" vertical="center" wrapText="1"/>
    </xf>
    <xf numFmtId="3" fontId="21" fillId="12" borderId="17" xfId="0" applyNumberFormat="1" applyFont="1" applyFill="1" applyBorder="1" applyAlignment="1">
      <alignment horizontal="center" vertical="center" wrapText="1"/>
    </xf>
    <xf numFmtId="3" fontId="21" fillId="13" borderId="20" xfId="0" applyNumberFormat="1" applyFont="1" applyFill="1" applyBorder="1" applyAlignment="1">
      <alignment horizontal="center" vertical="center" wrapText="1"/>
    </xf>
    <xf numFmtId="1" fontId="21" fillId="12" borderId="9" xfId="0" applyNumberFormat="1" applyFont="1" applyFill="1" applyBorder="1" applyAlignment="1">
      <alignment horizontal="center" vertical="center" wrapText="1"/>
    </xf>
    <xf numFmtId="1" fontId="21" fillId="13" borderId="9" xfId="0" applyNumberFormat="1" applyFont="1" applyFill="1" applyBorder="1" applyAlignment="1">
      <alignment horizontal="center" vertical="center" wrapText="1"/>
    </xf>
    <xf numFmtId="1" fontId="8" fillId="12" borderId="9" xfId="0" applyNumberFormat="1" applyFont="1" applyFill="1" applyBorder="1" applyAlignment="1">
      <alignment horizontal="center" vertical="center" wrapText="1"/>
    </xf>
    <xf numFmtId="0" fontId="21" fillId="12" borderId="9" xfId="0" applyNumberFormat="1" applyFont="1" applyFill="1" applyBorder="1" applyAlignment="1">
      <alignment horizontal="center" vertical="center" wrapText="1"/>
    </xf>
    <xf numFmtId="0" fontId="21" fillId="12" borderId="9" xfId="0" applyFont="1" applyFill="1" applyBorder="1" applyAlignment="1">
      <alignment horizontal="center" vertical="center" wrapText="1"/>
    </xf>
    <xf numFmtId="49" fontId="8" fillId="12" borderId="9" xfId="0" applyNumberFormat="1" applyFont="1" applyFill="1" applyBorder="1" applyAlignment="1">
      <alignment horizontal="center" vertical="center" wrapText="1"/>
    </xf>
    <xf numFmtId="49" fontId="21" fillId="12" borderId="9" xfId="0" applyNumberFormat="1" applyFont="1" applyFill="1" applyBorder="1" applyAlignment="1">
      <alignment horizontal="center" vertical="center" wrapText="1"/>
    </xf>
    <xf numFmtId="3" fontId="8" fillId="12" borderId="9" xfId="0" applyNumberFormat="1" applyFont="1" applyFill="1" applyBorder="1" applyAlignment="1">
      <alignment horizontal="center" vertical="center"/>
    </xf>
    <xf numFmtId="9" fontId="21" fillId="12" borderId="9" xfId="0" applyNumberFormat="1" applyFont="1" applyFill="1" applyBorder="1" applyAlignment="1">
      <alignment horizontal="center" vertical="center" wrapText="1"/>
    </xf>
    <xf numFmtId="9" fontId="26" fillId="3" borderId="9" xfId="0" applyNumberFormat="1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7" fillId="11" borderId="9" xfId="0" applyFont="1" applyFill="1" applyBorder="1" applyAlignment="1">
      <alignment horizontal="left" vertical="top" wrapText="1"/>
    </xf>
    <xf numFmtId="0" fontId="20" fillId="0" borderId="21" xfId="0" applyFont="1" applyFill="1" applyBorder="1" applyAlignment="1">
      <alignment horizontal="left" vertical="top" wrapText="1"/>
    </xf>
    <xf numFmtId="0" fontId="20" fillId="0" borderId="9" xfId="0" applyFont="1" applyFill="1" applyBorder="1" applyAlignment="1">
      <alignment horizontal="center" vertical="center" wrapText="1"/>
    </xf>
    <xf numFmtId="3" fontId="21" fillId="0" borderId="9" xfId="0" applyNumberFormat="1" applyFont="1" applyFill="1" applyBorder="1" applyAlignment="1">
      <alignment horizontal="center" vertical="center" wrapText="1"/>
    </xf>
    <xf numFmtId="1" fontId="21" fillId="0" borderId="9" xfId="0" applyNumberFormat="1" applyFont="1" applyFill="1" applyBorder="1" applyAlignment="1">
      <alignment horizontal="center" vertical="center" wrapText="1"/>
    </xf>
    <xf numFmtId="1" fontId="8" fillId="0" borderId="9" xfId="0" applyNumberFormat="1" applyFont="1" applyFill="1" applyBorder="1" applyAlignment="1">
      <alignment horizontal="center" vertical="center" wrapText="1"/>
    </xf>
    <xf numFmtId="0" fontId="21" fillId="0" borderId="9" xfId="0" applyNumberFormat="1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left" vertical="top" wrapText="1"/>
    </xf>
    <xf numFmtId="0" fontId="22" fillId="0" borderId="9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vertical="center" wrapText="1"/>
    </xf>
    <xf numFmtId="49" fontId="21" fillId="0" borderId="9" xfId="0" applyNumberFormat="1" applyFont="1" applyFill="1" applyBorder="1" applyAlignment="1">
      <alignment horizontal="center" vertical="center" wrapText="1"/>
    </xf>
    <xf numFmtId="3" fontId="8" fillId="0" borderId="9" xfId="0" applyNumberFormat="1" applyFont="1" applyFill="1" applyBorder="1" applyAlignment="1">
      <alignment horizontal="center" vertical="center"/>
    </xf>
    <xf numFmtId="9" fontId="21" fillId="0" borderId="9" xfId="0" applyNumberFormat="1" applyFont="1" applyFill="1" applyBorder="1" applyAlignment="1">
      <alignment horizontal="center" vertical="center" wrapText="1"/>
    </xf>
    <xf numFmtId="0" fontId="28" fillId="0" borderId="23" xfId="0" applyFont="1" applyBorder="1" applyAlignment="1"/>
    <xf numFmtId="0" fontId="28" fillId="0" borderId="24" xfId="0" applyFont="1" applyBorder="1" applyAlignment="1"/>
    <xf numFmtId="0" fontId="28" fillId="0" borderId="25" xfId="0" applyFont="1" applyBorder="1" applyAlignment="1"/>
    <xf numFmtId="0" fontId="0" fillId="0" borderId="0" xfId="0"/>
    <xf numFmtId="0" fontId="0" fillId="0" borderId="24" xfId="0" applyBorder="1"/>
    <xf numFmtId="0" fontId="0" fillId="0" borderId="25" xfId="0" applyBorder="1"/>
    <xf numFmtId="0" fontId="28" fillId="0" borderId="23" xfId="0" applyFont="1" applyFill="1" applyBorder="1" applyAlignment="1"/>
    <xf numFmtId="0" fontId="28" fillId="0" borderId="24" xfId="0" applyFont="1" applyFill="1" applyBorder="1" applyAlignment="1"/>
    <xf numFmtId="0" fontId="28" fillId="0" borderId="25" xfId="0" applyFont="1" applyFill="1" applyBorder="1" applyAlignment="1"/>
    <xf numFmtId="0" fontId="0" fillId="0" borderId="0" xfId="0" applyFill="1"/>
    <xf numFmtId="49" fontId="28" fillId="0" borderId="23" xfId="0" applyNumberFormat="1" applyFont="1" applyBorder="1" applyAlignment="1"/>
    <xf numFmtId="49" fontId="28" fillId="0" borderId="24" xfId="0" applyNumberFormat="1" applyFont="1" applyBorder="1" applyAlignment="1"/>
    <xf numFmtId="49" fontId="28" fillId="0" borderId="25" xfId="0" applyNumberFormat="1" applyFont="1" applyBorder="1" applyAlignment="1"/>
    <xf numFmtId="0" fontId="15" fillId="3" borderId="5" xfId="0" applyFont="1" applyFill="1" applyBorder="1" applyAlignment="1">
      <alignment horizontal="center" vertical="top" wrapText="1"/>
    </xf>
    <xf numFmtId="0" fontId="3" fillId="0" borderId="6" xfId="0" applyFont="1" applyBorder="1"/>
    <xf numFmtId="0" fontId="3" fillId="0" borderId="7" xfId="0" applyFont="1" applyBorder="1"/>
    <xf numFmtId="0" fontId="23" fillId="6" borderId="5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left" vertical="top" wrapText="1"/>
    </xf>
    <xf numFmtId="0" fontId="14" fillId="9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left" vertical="top" wrapText="1"/>
    </xf>
    <xf numFmtId="0" fontId="15" fillId="3" borderId="10" xfId="0" applyFont="1" applyFill="1" applyBorder="1" applyAlignment="1">
      <alignment horizontal="center" vertical="top" wrapText="1"/>
    </xf>
    <xf numFmtId="0" fontId="3" fillId="0" borderId="11" xfId="0" applyFont="1" applyBorder="1"/>
    <xf numFmtId="0" fontId="3" fillId="0" borderId="12" xfId="0" applyFont="1" applyBorder="1"/>
    <xf numFmtId="0" fontId="9" fillId="8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top" wrapText="1"/>
    </xf>
    <xf numFmtId="0" fontId="10" fillId="7" borderId="5" xfId="0" applyFont="1" applyFill="1" applyBorder="1" applyAlignment="1">
      <alignment horizontal="left" vertical="center" wrapText="1"/>
    </xf>
    <xf numFmtId="0" fontId="3" fillId="0" borderId="8" xfId="0" applyFont="1" applyBorder="1"/>
    <xf numFmtId="0" fontId="9" fillId="8" borderId="5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4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29" fillId="0" borderId="22" xfId="0" applyFont="1" applyBorder="1" applyAlignment="1">
      <alignment horizontal="left" vertical="center"/>
    </xf>
    <xf numFmtId="0" fontId="29" fillId="0" borderId="2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pageSetUpPr fitToPage="1"/>
  </sheetPr>
  <dimension ref="A1:AE1008"/>
  <sheetViews>
    <sheetView showGridLines="0" tabSelected="1" topLeftCell="B59" zoomScale="85" zoomScaleNormal="85" workbookViewId="0">
      <selection activeCell="P30" sqref="P30"/>
    </sheetView>
  </sheetViews>
  <sheetFormatPr baseColWidth="10" defaultColWidth="14.42578125" defaultRowHeight="15" customHeight="1" x14ac:dyDescent="0.25"/>
  <cols>
    <col min="1" max="1" width="8.42578125" hidden="1" customWidth="1"/>
    <col min="2" max="2" width="4.140625" customWidth="1"/>
    <col min="3" max="3" width="43.7109375" customWidth="1"/>
    <col min="4" max="4" width="2.85546875" customWidth="1"/>
    <col min="5" max="5" width="5.5703125" customWidth="1"/>
    <col min="6" max="6" width="23" customWidth="1"/>
    <col min="7" max="7" width="26.7109375" customWidth="1"/>
    <col min="8" max="8" width="12.7109375" customWidth="1"/>
    <col min="9" max="11" width="9.7109375" customWidth="1"/>
    <col min="12" max="12" width="7" customWidth="1"/>
    <col min="13" max="13" width="7.85546875" customWidth="1"/>
    <col min="14" max="14" width="7.42578125" customWidth="1"/>
    <col min="15" max="15" width="6.28515625" customWidth="1"/>
    <col min="16" max="16" width="18" customWidth="1"/>
    <col min="17" max="17" width="7.85546875" customWidth="1"/>
    <col min="18" max="18" width="7.140625" customWidth="1"/>
    <col min="19" max="20" width="7" customWidth="1"/>
    <col min="21" max="21" width="14.140625" customWidth="1"/>
    <col min="22" max="22" width="8.42578125" hidden="1" customWidth="1"/>
    <col min="23" max="23" width="7.5703125" hidden="1" customWidth="1"/>
    <col min="24" max="24" width="7.7109375" hidden="1" customWidth="1"/>
    <col min="25" max="25" width="4.5703125" hidden="1" customWidth="1"/>
    <col min="26" max="26" width="11.140625" hidden="1" customWidth="1"/>
    <col min="27" max="27" width="12.42578125" customWidth="1"/>
    <col min="28" max="28" width="11.42578125" customWidth="1"/>
    <col min="29" max="29" width="15" customWidth="1"/>
    <col min="30" max="30" width="25.28515625" customWidth="1"/>
    <col min="31" max="31" width="1" customWidth="1"/>
  </cols>
  <sheetData>
    <row r="1" spans="1:31" s="111" customFormat="1" ht="19.5" x14ac:dyDescent="0.25">
      <c r="A1" s="150" t="s">
        <v>77</v>
      </c>
      <c r="B1" s="150"/>
      <c r="C1" s="150"/>
      <c r="D1" s="108" t="s">
        <v>78</v>
      </c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10"/>
    </row>
    <row r="2" spans="1:31" s="111" customFormat="1" ht="19.5" x14ac:dyDescent="0.25">
      <c r="A2" s="150" t="s">
        <v>79</v>
      </c>
      <c r="B2" s="150"/>
      <c r="C2" s="150"/>
      <c r="D2" s="108" t="s">
        <v>80</v>
      </c>
      <c r="E2" s="109"/>
      <c r="F2" s="109"/>
      <c r="G2" s="109"/>
      <c r="H2" s="110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3"/>
    </row>
    <row r="3" spans="1:31" s="111" customFormat="1" ht="15.6" customHeight="1" x14ac:dyDescent="0.25">
      <c r="A3" s="150" t="s">
        <v>81</v>
      </c>
      <c r="B3" s="150"/>
      <c r="C3" s="150"/>
      <c r="D3" s="108" t="s">
        <v>82</v>
      </c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10"/>
    </row>
    <row r="4" spans="1:31" s="111" customFormat="1" ht="19.5" x14ac:dyDescent="0.25">
      <c r="A4" s="150" t="s">
        <v>83</v>
      </c>
      <c r="B4" s="150"/>
      <c r="C4" s="150"/>
      <c r="D4" s="108" t="s">
        <v>84</v>
      </c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10"/>
    </row>
    <row r="5" spans="1:31" s="117" customFormat="1" ht="19.5" x14ac:dyDescent="0.25">
      <c r="A5" s="151" t="s">
        <v>85</v>
      </c>
      <c r="B5" s="151"/>
      <c r="C5" s="151"/>
      <c r="D5" s="114" t="s">
        <v>86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6"/>
    </row>
    <row r="6" spans="1:31" s="111" customFormat="1" ht="19.5" x14ac:dyDescent="0.25">
      <c r="A6" s="150" t="s">
        <v>87</v>
      </c>
      <c r="B6" s="150"/>
      <c r="C6" s="150"/>
      <c r="D6" s="114" t="s">
        <v>88</v>
      </c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6"/>
    </row>
    <row r="7" spans="1:31" s="111" customFormat="1" ht="19.5" x14ac:dyDescent="0.25">
      <c r="A7" s="150" t="s">
        <v>89</v>
      </c>
      <c r="B7" s="150"/>
      <c r="C7" s="150"/>
      <c r="D7" s="108" t="s">
        <v>91</v>
      </c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10"/>
    </row>
    <row r="8" spans="1:31" s="111" customFormat="1" ht="19.5" x14ac:dyDescent="0.25">
      <c r="A8" s="150" t="s">
        <v>90</v>
      </c>
      <c r="B8" s="150"/>
      <c r="C8" s="150"/>
      <c r="D8" s="118" t="s">
        <v>92</v>
      </c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20"/>
    </row>
    <row r="9" spans="1:31" ht="32.25" customHeight="1" x14ac:dyDescent="0.25">
      <c r="A9" s="1"/>
      <c r="B9" s="145" t="s">
        <v>0</v>
      </c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7"/>
      <c r="AE9" s="1"/>
    </row>
    <row r="10" spans="1:31" ht="54.75" customHeight="1" x14ac:dyDescent="0.25">
      <c r="A10" s="2"/>
      <c r="B10" s="148" t="s">
        <v>1</v>
      </c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3"/>
      <c r="AE10" s="3"/>
    </row>
    <row r="11" spans="1:31" ht="29.25" hidden="1" customHeight="1" x14ac:dyDescent="0.25">
      <c r="A11" s="2"/>
      <c r="B11" s="142" t="s">
        <v>2</v>
      </c>
      <c r="C11" s="122"/>
      <c r="D11" s="123"/>
      <c r="E11" s="132" t="s">
        <v>3</v>
      </c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3"/>
      <c r="AE11" s="2"/>
    </row>
    <row r="12" spans="1:31" ht="12.75" hidden="1" customHeight="1" x14ac:dyDescent="0.25">
      <c r="A12" s="2"/>
      <c r="B12" s="149" t="s">
        <v>4</v>
      </c>
      <c r="C12" s="122"/>
      <c r="D12" s="123"/>
      <c r="E12" s="132" t="s">
        <v>5</v>
      </c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3"/>
      <c r="AE12" s="2"/>
    </row>
    <row r="13" spans="1:31" ht="30.75" hidden="1" customHeight="1" x14ac:dyDescent="0.25">
      <c r="A13" s="2"/>
      <c r="B13" s="141" t="s">
        <v>6</v>
      </c>
      <c r="C13" s="122"/>
      <c r="D13" s="123"/>
      <c r="E13" s="132" t="s">
        <v>7</v>
      </c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3"/>
      <c r="AE13" s="2"/>
    </row>
    <row r="14" spans="1:31" ht="240.75" hidden="1" customHeight="1" x14ac:dyDescent="0.25">
      <c r="A14" s="2"/>
      <c r="B14" s="142" t="s">
        <v>8</v>
      </c>
      <c r="C14" s="122"/>
      <c r="D14" s="123"/>
      <c r="E14" s="135" t="s">
        <v>9</v>
      </c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3"/>
      <c r="AE14" s="2"/>
    </row>
    <row r="15" spans="1:31" ht="22.5" hidden="1" customHeight="1" x14ac:dyDescent="0.25">
      <c r="A15" s="1"/>
      <c r="B15" s="136" t="s">
        <v>10</v>
      </c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3"/>
      <c r="AE15" s="1"/>
    </row>
    <row r="16" spans="1:31" ht="18" hidden="1" customHeight="1" x14ac:dyDescent="0.25">
      <c r="A16" s="2"/>
      <c r="B16" s="143" t="s">
        <v>11</v>
      </c>
      <c r="C16" s="122"/>
      <c r="D16" s="122"/>
      <c r="E16" s="123"/>
      <c r="F16" s="137" t="s">
        <v>12</v>
      </c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3"/>
      <c r="AE16" s="2"/>
    </row>
    <row r="17" spans="1:31" ht="31.5" hidden="1" customHeight="1" x14ac:dyDescent="0.25">
      <c r="A17" s="2"/>
      <c r="B17" s="144" t="s">
        <v>13</v>
      </c>
      <c r="C17" s="122"/>
      <c r="D17" s="122"/>
      <c r="E17" s="123"/>
      <c r="F17" s="137" t="s">
        <v>14</v>
      </c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3"/>
      <c r="AE17" s="2"/>
    </row>
    <row r="18" spans="1:31" ht="15.75" hidden="1" customHeight="1" x14ac:dyDescent="0.25">
      <c r="A18" s="2"/>
      <c r="B18" s="144" t="s">
        <v>15</v>
      </c>
      <c r="C18" s="122"/>
      <c r="D18" s="122"/>
      <c r="E18" s="123"/>
      <c r="F18" s="137" t="s">
        <v>16</v>
      </c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3"/>
      <c r="AE18" s="2"/>
    </row>
    <row r="19" spans="1:31" ht="21.75" hidden="1" customHeight="1" x14ac:dyDescent="0.25">
      <c r="A19" s="2"/>
      <c r="B19" s="138" t="s">
        <v>17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39"/>
      <c r="AD19" s="4"/>
      <c r="AE19" s="2"/>
    </row>
    <row r="20" spans="1:31" ht="17.25" hidden="1" customHeight="1" x14ac:dyDescent="0.25">
      <c r="A20" s="2"/>
      <c r="B20" s="131" t="s">
        <v>18</v>
      </c>
      <c r="C20" s="122"/>
      <c r="D20" s="122"/>
      <c r="E20" s="123"/>
      <c r="F20" s="140" t="s">
        <v>19</v>
      </c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3"/>
      <c r="AE20" s="2"/>
    </row>
    <row r="21" spans="1:31" ht="30.75" hidden="1" customHeight="1" x14ac:dyDescent="0.25">
      <c r="A21" s="2"/>
      <c r="B21" s="131" t="s">
        <v>20</v>
      </c>
      <c r="C21" s="122"/>
      <c r="D21" s="122"/>
      <c r="E21" s="123"/>
      <c r="F21" s="131" t="s">
        <v>21</v>
      </c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3"/>
      <c r="AE21" s="2"/>
    </row>
    <row r="22" spans="1:31" ht="69" hidden="1" customHeight="1" x14ac:dyDescent="0.25">
      <c r="A22" s="2"/>
      <c r="B22" s="125" t="s">
        <v>22</v>
      </c>
      <c r="C22" s="122"/>
      <c r="D22" s="122"/>
      <c r="E22" s="123"/>
      <c r="F22" s="133" t="s">
        <v>23</v>
      </c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3"/>
      <c r="AE22" s="2"/>
    </row>
    <row r="23" spans="1:31" ht="21" customHeight="1" x14ac:dyDescent="0.25">
      <c r="A23" s="5"/>
      <c r="B23" s="6"/>
      <c r="C23" s="134" t="s">
        <v>24</v>
      </c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3"/>
      <c r="AE23" s="1"/>
    </row>
    <row r="24" spans="1:31" ht="51" customHeight="1" x14ac:dyDescent="0.25">
      <c r="A24" s="1"/>
      <c r="B24" s="7" t="s">
        <v>25</v>
      </c>
      <c r="C24" s="126" t="s">
        <v>26</v>
      </c>
      <c r="D24" s="122"/>
      <c r="E24" s="123"/>
      <c r="F24" s="8" t="s">
        <v>27</v>
      </c>
      <c r="G24" s="8" t="s">
        <v>28</v>
      </c>
      <c r="H24" s="8" t="s">
        <v>29</v>
      </c>
      <c r="I24" s="8" t="s">
        <v>30</v>
      </c>
      <c r="J24" s="8" t="s">
        <v>31</v>
      </c>
      <c r="K24" s="8" t="s">
        <v>32</v>
      </c>
      <c r="L24" s="9" t="s">
        <v>33</v>
      </c>
      <c r="M24" s="9" t="s">
        <v>34</v>
      </c>
      <c r="N24" s="9" t="s">
        <v>35</v>
      </c>
      <c r="O24" s="9" t="s">
        <v>36</v>
      </c>
      <c r="P24" s="10" t="s">
        <v>37</v>
      </c>
      <c r="Q24" s="9" t="s">
        <v>38</v>
      </c>
      <c r="R24" s="9" t="s">
        <v>39</v>
      </c>
      <c r="S24" s="9" t="s">
        <v>40</v>
      </c>
      <c r="T24" s="9" t="s">
        <v>41</v>
      </c>
      <c r="U24" s="10" t="s">
        <v>42</v>
      </c>
      <c r="V24" s="11" t="s">
        <v>43</v>
      </c>
      <c r="W24" s="11" t="s">
        <v>44</v>
      </c>
      <c r="X24" s="11" t="s">
        <v>45</v>
      </c>
      <c r="Y24" s="11" t="s">
        <v>46</v>
      </c>
      <c r="Z24" s="10" t="s">
        <v>47</v>
      </c>
      <c r="AA24" s="12" t="s">
        <v>48</v>
      </c>
      <c r="AB24" s="12" t="s">
        <v>49</v>
      </c>
      <c r="AC24" s="13" t="s">
        <v>50</v>
      </c>
      <c r="AD24" s="12" t="s">
        <v>51</v>
      </c>
      <c r="AE24" s="1"/>
    </row>
    <row r="25" spans="1:31" ht="69.75" customHeight="1" x14ac:dyDescent="0.25">
      <c r="A25" s="1"/>
      <c r="B25" s="14">
        <v>1</v>
      </c>
      <c r="C25" s="127" t="s">
        <v>52</v>
      </c>
      <c r="D25" s="122"/>
      <c r="E25" s="123"/>
      <c r="F25" s="15"/>
      <c r="G25" s="16"/>
      <c r="H25" s="10" t="s">
        <v>53</v>
      </c>
      <c r="I25" s="17">
        <f>+I26+I32+I36+I41</f>
        <v>1312</v>
      </c>
      <c r="J25" s="17">
        <f t="shared" ref="J25:K25" si="0">J26+J32+J36+J41</f>
        <v>27</v>
      </c>
      <c r="K25" s="17">
        <f t="shared" si="0"/>
        <v>1339</v>
      </c>
      <c r="L25" s="18">
        <f t="shared" ref="L25:O25" si="1">+L26+L32+L36+L41</f>
        <v>38</v>
      </c>
      <c r="M25" s="18">
        <f t="shared" si="1"/>
        <v>86</v>
      </c>
      <c r="N25" s="18">
        <f t="shared" si="1"/>
        <v>76</v>
      </c>
      <c r="O25" s="18">
        <f t="shared" si="1"/>
        <v>119</v>
      </c>
      <c r="P25" s="19">
        <f>+L25+M25+N25+O25</f>
        <v>319</v>
      </c>
      <c r="Q25" s="17">
        <f t="shared" ref="Q25:T25" si="2">+Q26+Q32+Q36+Q41</f>
        <v>218</v>
      </c>
      <c r="R25" s="17">
        <f t="shared" si="2"/>
        <v>73</v>
      </c>
      <c r="S25" s="17">
        <f t="shared" si="2"/>
        <v>60</v>
      </c>
      <c r="T25" s="17">
        <f t="shared" si="2"/>
        <v>143</v>
      </c>
      <c r="U25" s="17">
        <f>SUM(U26+U32+U36+U41)</f>
        <v>494</v>
      </c>
      <c r="V25" s="17"/>
      <c r="W25" s="17"/>
      <c r="X25" s="20"/>
      <c r="Y25" s="20"/>
      <c r="Z25" s="21">
        <f t="shared" ref="Z25:Z45" si="3">SUM(V25:Y25)</f>
        <v>0</v>
      </c>
      <c r="AA25" s="21">
        <f t="shared" ref="AA25:AA45" si="4">+P25+U25+Z25</f>
        <v>813</v>
      </c>
      <c r="AB25" s="22">
        <f>+AA25/K25</f>
        <v>0.60716952949962655</v>
      </c>
      <c r="AC25" s="23">
        <f>+AC26+AC32+AC36+AC41</f>
        <v>21875082</v>
      </c>
      <c r="AD25" s="24" t="s">
        <v>54</v>
      </c>
      <c r="AE25" s="1"/>
    </row>
    <row r="26" spans="1:31" ht="56.25" customHeight="1" x14ac:dyDescent="0.25">
      <c r="A26" s="1"/>
      <c r="B26" s="25"/>
      <c r="C26" s="128"/>
      <c r="D26" s="129"/>
      <c r="E26" s="130"/>
      <c r="F26" s="26" t="s">
        <v>55</v>
      </c>
      <c r="G26" s="27"/>
      <c r="H26" s="28" t="s">
        <v>53</v>
      </c>
      <c r="I26" s="29">
        <v>390</v>
      </c>
      <c r="J26" s="29">
        <f t="shared" ref="J26:O26" si="5">+SUM(J27:J31)</f>
        <v>-390</v>
      </c>
      <c r="K26" s="29">
        <f t="shared" si="5"/>
        <v>0</v>
      </c>
      <c r="L26" s="30">
        <f t="shared" si="5"/>
        <v>0</v>
      </c>
      <c r="M26" s="30">
        <f t="shared" si="5"/>
        <v>0</v>
      </c>
      <c r="N26" s="30">
        <f t="shared" si="5"/>
        <v>0</v>
      </c>
      <c r="O26" s="30">
        <f t="shared" si="5"/>
        <v>0</v>
      </c>
      <c r="P26" s="30">
        <f t="shared" ref="P26:P45" si="6">+SUM(L26:O26)</f>
        <v>0</v>
      </c>
      <c r="Q26" s="29">
        <f t="shared" ref="Q26:T26" si="7">+SUM(Q27:Q31)</f>
        <v>0</v>
      </c>
      <c r="R26" s="29">
        <f t="shared" si="7"/>
        <v>0</v>
      </c>
      <c r="S26" s="29">
        <f t="shared" si="7"/>
        <v>0</v>
      </c>
      <c r="T26" s="29">
        <f t="shared" si="7"/>
        <v>0</v>
      </c>
      <c r="U26" s="31">
        <f t="shared" ref="U26:U34" si="8">SUM(Q26:T26)</f>
        <v>0</v>
      </c>
      <c r="V26" s="32"/>
      <c r="W26" s="32"/>
      <c r="X26" s="32"/>
      <c r="Y26" s="32"/>
      <c r="Z26" s="33">
        <f t="shared" si="3"/>
        <v>0</v>
      </c>
      <c r="AA26" s="33">
        <f t="shared" si="4"/>
        <v>0</v>
      </c>
      <c r="AB26" s="34">
        <v>0</v>
      </c>
      <c r="AC26" s="35"/>
      <c r="AD26" s="26"/>
      <c r="AE26" s="36">
        <f>K26+K32+K36+K41</f>
        <v>1339</v>
      </c>
    </row>
    <row r="27" spans="1:31" ht="33" customHeight="1" x14ac:dyDescent="0.25">
      <c r="A27" s="1"/>
      <c r="B27" s="25"/>
      <c r="C27" s="121"/>
      <c r="D27" s="122"/>
      <c r="E27" s="123"/>
      <c r="F27" s="37"/>
      <c r="G27" s="38" t="s">
        <v>56</v>
      </c>
      <c r="H27" s="39" t="s">
        <v>53</v>
      </c>
      <c r="I27" s="40">
        <v>100</v>
      </c>
      <c r="J27" s="40">
        <f>-74-26</f>
        <v>-100</v>
      </c>
      <c r="K27" s="41">
        <f t="shared" ref="K27:K31" si="9">+I27+J27</f>
        <v>0</v>
      </c>
      <c r="L27" s="42">
        <v>0</v>
      </c>
      <c r="M27" s="42">
        <v>0</v>
      </c>
      <c r="N27" s="42">
        <v>0</v>
      </c>
      <c r="O27" s="42">
        <v>0</v>
      </c>
      <c r="P27" s="18">
        <f t="shared" si="6"/>
        <v>0</v>
      </c>
      <c r="Q27" s="43">
        <v>0</v>
      </c>
      <c r="R27" s="62">
        <v>0</v>
      </c>
      <c r="S27" s="62">
        <v>0</v>
      </c>
      <c r="T27" s="62">
        <v>0</v>
      </c>
      <c r="U27" s="45">
        <f t="shared" si="8"/>
        <v>0</v>
      </c>
      <c r="V27" s="44"/>
      <c r="W27" s="44"/>
      <c r="X27" s="44"/>
      <c r="Y27" s="44"/>
      <c r="Z27" s="21">
        <f t="shared" si="3"/>
        <v>0</v>
      </c>
      <c r="AA27" s="21">
        <f t="shared" si="4"/>
        <v>0</v>
      </c>
      <c r="AB27" s="46">
        <v>0</v>
      </c>
      <c r="AC27" s="47"/>
      <c r="AD27" s="47"/>
      <c r="AE27" s="1"/>
    </row>
    <row r="28" spans="1:31" ht="74.25" customHeight="1" x14ac:dyDescent="0.25">
      <c r="A28" s="1"/>
      <c r="B28" s="25"/>
      <c r="C28" s="121"/>
      <c r="D28" s="122"/>
      <c r="E28" s="123"/>
      <c r="F28" s="48"/>
      <c r="G28" s="38" t="s">
        <v>57</v>
      </c>
      <c r="H28" s="39" t="s">
        <v>53</v>
      </c>
      <c r="I28" s="40">
        <v>45</v>
      </c>
      <c r="J28" s="40">
        <v>-45</v>
      </c>
      <c r="K28" s="41">
        <f t="shared" si="9"/>
        <v>0</v>
      </c>
      <c r="L28" s="42">
        <v>0</v>
      </c>
      <c r="M28" s="42">
        <v>0</v>
      </c>
      <c r="N28" s="42">
        <v>0</v>
      </c>
      <c r="O28" s="42">
        <v>0</v>
      </c>
      <c r="P28" s="18">
        <f t="shared" si="6"/>
        <v>0</v>
      </c>
      <c r="Q28" s="43">
        <v>0</v>
      </c>
      <c r="R28" s="62">
        <v>0</v>
      </c>
      <c r="S28" s="62">
        <v>0</v>
      </c>
      <c r="T28" s="62">
        <v>0</v>
      </c>
      <c r="U28" s="45">
        <f t="shared" si="8"/>
        <v>0</v>
      </c>
      <c r="V28" s="44"/>
      <c r="W28" s="44"/>
      <c r="X28" s="44"/>
      <c r="Y28" s="44"/>
      <c r="Z28" s="21">
        <f t="shared" si="3"/>
        <v>0</v>
      </c>
      <c r="AA28" s="21">
        <f t="shared" si="4"/>
        <v>0</v>
      </c>
      <c r="AB28" s="46">
        <v>0</v>
      </c>
      <c r="AC28" s="47"/>
      <c r="AD28" s="47"/>
      <c r="AE28" s="1"/>
    </row>
    <row r="29" spans="1:31" ht="51" customHeight="1" x14ac:dyDescent="0.25">
      <c r="A29" s="1"/>
      <c r="B29" s="25"/>
      <c r="C29" s="128"/>
      <c r="D29" s="129"/>
      <c r="E29" s="130"/>
      <c r="F29" s="48"/>
      <c r="G29" s="38" t="s">
        <v>58</v>
      </c>
      <c r="H29" s="39" t="s">
        <v>53</v>
      </c>
      <c r="I29" s="40">
        <v>15</v>
      </c>
      <c r="J29" s="40">
        <v>-15</v>
      </c>
      <c r="K29" s="41">
        <f t="shared" si="9"/>
        <v>0</v>
      </c>
      <c r="L29" s="43">
        <v>0</v>
      </c>
      <c r="M29" s="42">
        <v>0</v>
      </c>
      <c r="N29" s="42">
        <v>0</v>
      </c>
      <c r="O29" s="42">
        <v>0</v>
      </c>
      <c r="P29" s="18">
        <f t="shared" si="6"/>
        <v>0</v>
      </c>
      <c r="Q29" s="43">
        <v>0</v>
      </c>
      <c r="R29" s="62">
        <v>0</v>
      </c>
      <c r="S29" s="62">
        <v>0</v>
      </c>
      <c r="T29" s="62">
        <v>0</v>
      </c>
      <c r="U29" s="45">
        <f t="shared" si="8"/>
        <v>0</v>
      </c>
      <c r="V29" s="44"/>
      <c r="W29" s="44"/>
      <c r="X29" s="44"/>
      <c r="Y29" s="44"/>
      <c r="Z29" s="21">
        <f t="shared" si="3"/>
        <v>0</v>
      </c>
      <c r="AA29" s="21">
        <f t="shared" si="4"/>
        <v>0</v>
      </c>
      <c r="AB29" s="46">
        <v>0</v>
      </c>
      <c r="AC29" s="47"/>
      <c r="AD29" s="47"/>
      <c r="AE29" s="1"/>
    </row>
    <row r="30" spans="1:31" ht="46.5" customHeight="1" x14ac:dyDescent="0.25">
      <c r="A30" s="1"/>
      <c r="B30" s="25"/>
      <c r="C30" s="49"/>
      <c r="D30" s="50"/>
      <c r="E30" s="51"/>
      <c r="F30" s="48"/>
      <c r="G30" s="38" t="s">
        <v>59</v>
      </c>
      <c r="H30" s="39" t="s">
        <v>53</v>
      </c>
      <c r="I30" s="40">
        <v>50</v>
      </c>
      <c r="J30" s="40">
        <v>-50</v>
      </c>
      <c r="K30" s="41">
        <f t="shared" si="9"/>
        <v>0</v>
      </c>
      <c r="L30" s="42">
        <v>0</v>
      </c>
      <c r="M30" s="42">
        <v>0</v>
      </c>
      <c r="N30" s="42">
        <v>0</v>
      </c>
      <c r="O30" s="42">
        <v>0</v>
      </c>
      <c r="P30" s="18">
        <f t="shared" si="6"/>
        <v>0</v>
      </c>
      <c r="Q30" s="52">
        <v>0</v>
      </c>
      <c r="R30" s="61">
        <v>0</v>
      </c>
      <c r="S30" s="61">
        <v>0</v>
      </c>
      <c r="T30" s="61">
        <v>0</v>
      </c>
      <c r="U30" s="45">
        <f t="shared" si="8"/>
        <v>0</v>
      </c>
      <c r="V30" s="44"/>
      <c r="W30" s="44"/>
      <c r="X30" s="44"/>
      <c r="Y30" s="44"/>
      <c r="Z30" s="21">
        <f t="shared" si="3"/>
        <v>0</v>
      </c>
      <c r="AA30" s="21">
        <f t="shared" si="4"/>
        <v>0</v>
      </c>
      <c r="AB30" s="46">
        <v>0</v>
      </c>
      <c r="AC30" s="47"/>
      <c r="AD30" s="47"/>
      <c r="AE30" s="1"/>
    </row>
    <row r="31" spans="1:31" ht="57.75" customHeight="1" x14ac:dyDescent="0.25">
      <c r="A31" s="1"/>
      <c r="B31" s="25"/>
      <c r="C31" s="49"/>
      <c r="D31" s="50"/>
      <c r="E31" s="51"/>
      <c r="F31" s="48"/>
      <c r="G31" s="38" t="s">
        <v>60</v>
      </c>
      <c r="H31" s="39" t="s">
        <v>53</v>
      </c>
      <c r="I31" s="53">
        <v>180</v>
      </c>
      <c r="J31" s="53">
        <v>-180</v>
      </c>
      <c r="K31" s="41">
        <f t="shared" si="9"/>
        <v>0</v>
      </c>
      <c r="L31" s="42">
        <v>0</v>
      </c>
      <c r="M31" s="42">
        <v>0</v>
      </c>
      <c r="N31" s="42">
        <v>0</v>
      </c>
      <c r="O31" s="42">
        <v>0</v>
      </c>
      <c r="P31" s="18">
        <f t="shared" si="6"/>
        <v>0</v>
      </c>
      <c r="Q31" s="52">
        <v>0</v>
      </c>
      <c r="R31" s="61">
        <v>0</v>
      </c>
      <c r="S31" s="61">
        <v>0</v>
      </c>
      <c r="T31" s="61">
        <v>0</v>
      </c>
      <c r="U31" s="45">
        <f t="shared" si="8"/>
        <v>0</v>
      </c>
      <c r="V31" s="44"/>
      <c r="W31" s="44"/>
      <c r="X31" s="44"/>
      <c r="Y31" s="44"/>
      <c r="Z31" s="21">
        <f t="shared" si="3"/>
        <v>0</v>
      </c>
      <c r="AA31" s="21">
        <f t="shared" si="4"/>
        <v>0</v>
      </c>
      <c r="AB31" s="46">
        <v>0</v>
      </c>
      <c r="AC31" s="47"/>
      <c r="AD31" s="47"/>
      <c r="AE31" s="1"/>
    </row>
    <row r="32" spans="1:31" ht="90" customHeight="1" x14ac:dyDescent="0.25">
      <c r="A32" s="1"/>
      <c r="B32" s="25"/>
      <c r="C32" s="121"/>
      <c r="D32" s="122"/>
      <c r="E32" s="123"/>
      <c r="F32" s="26" t="s">
        <v>61</v>
      </c>
      <c r="G32" s="26"/>
      <c r="H32" s="28" t="s">
        <v>53</v>
      </c>
      <c r="I32" s="31">
        <v>255</v>
      </c>
      <c r="J32" s="31">
        <f>+SUM(J33:J35)</f>
        <v>353</v>
      </c>
      <c r="K32" s="31">
        <f>SUM(K33:K35)</f>
        <v>608</v>
      </c>
      <c r="L32" s="30">
        <f t="shared" ref="L32:O32" si="10">+SUM(L33:L35)</f>
        <v>21</v>
      </c>
      <c r="M32" s="30">
        <f t="shared" si="10"/>
        <v>47</v>
      </c>
      <c r="N32" s="30">
        <f t="shared" si="10"/>
        <v>46</v>
      </c>
      <c r="O32" s="30">
        <f t="shared" si="10"/>
        <v>68</v>
      </c>
      <c r="P32" s="30">
        <f t="shared" si="6"/>
        <v>182</v>
      </c>
      <c r="Q32" s="31">
        <f t="shared" ref="Q32:S32" si="11">+SUM(Q33:Q35)</f>
        <v>170</v>
      </c>
      <c r="R32" s="31">
        <f t="shared" si="11"/>
        <v>46</v>
      </c>
      <c r="S32" s="31">
        <f t="shared" si="11"/>
        <v>21</v>
      </c>
      <c r="T32" s="31">
        <f>+SUM(T33:T35)</f>
        <v>45</v>
      </c>
      <c r="U32" s="31">
        <f t="shared" si="8"/>
        <v>282</v>
      </c>
      <c r="V32" s="32"/>
      <c r="W32" s="32"/>
      <c r="X32" s="32"/>
      <c r="Y32" s="32"/>
      <c r="Z32" s="33">
        <f t="shared" si="3"/>
        <v>0</v>
      </c>
      <c r="AA32" s="33">
        <f t="shared" si="4"/>
        <v>464</v>
      </c>
      <c r="AB32" s="34">
        <f t="shared" ref="AB32:AB45" si="12">SUM(AA32/K32)</f>
        <v>0.76315789473684215</v>
      </c>
      <c r="AC32" s="54">
        <f>6982005+293188</f>
        <v>7275193</v>
      </c>
      <c r="AD32" s="54"/>
      <c r="AE32" s="1"/>
    </row>
    <row r="33" spans="1:31" ht="84.75" customHeight="1" x14ac:dyDescent="0.25">
      <c r="A33" s="1"/>
      <c r="B33" s="25"/>
      <c r="C33" s="128"/>
      <c r="D33" s="129"/>
      <c r="E33" s="130"/>
      <c r="F33" s="55"/>
      <c r="G33" s="102" t="s">
        <v>62</v>
      </c>
      <c r="H33" s="95" t="s">
        <v>53</v>
      </c>
      <c r="I33" s="96">
        <v>66</v>
      </c>
      <c r="J33" s="96">
        <f>75+34+19</f>
        <v>128</v>
      </c>
      <c r="K33" s="96">
        <f t="shared" ref="K33:K35" si="13">I33+J33</f>
        <v>194</v>
      </c>
      <c r="L33" s="97">
        <v>15</v>
      </c>
      <c r="M33" s="97">
        <v>20</v>
      </c>
      <c r="N33" s="97">
        <v>21</v>
      </c>
      <c r="O33" s="97">
        <v>29</v>
      </c>
      <c r="P33" s="98">
        <f t="shared" si="6"/>
        <v>85</v>
      </c>
      <c r="Q33" s="101">
        <v>74</v>
      </c>
      <c r="R33" s="101">
        <f>40-24</f>
        <v>16</v>
      </c>
      <c r="S33" s="101">
        <v>0</v>
      </c>
      <c r="T33" s="103"/>
      <c r="U33" s="104">
        <f t="shared" si="8"/>
        <v>90</v>
      </c>
      <c r="V33" s="105"/>
      <c r="W33" s="105"/>
      <c r="X33" s="105"/>
      <c r="Y33" s="105"/>
      <c r="Z33" s="106">
        <f t="shared" si="3"/>
        <v>0</v>
      </c>
      <c r="AA33" s="106">
        <f t="shared" si="4"/>
        <v>175</v>
      </c>
      <c r="AB33" s="107">
        <f t="shared" si="12"/>
        <v>0.90206185567010311</v>
      </c>
      <c r="AC33" s="47"/>
      <c r="AD33" s="47"/>
      <c r="AE33" s="1"/>
    </row>
    <row r="34" spans="1:31" ht="84.75" customHeight="1" x14ac:dyDescent="0.25">
      <c r="A34" s="1"/>
      <c r="B34" s="25"/>
      <c r="C34" s="49"/>
      <c r="D34" s="50"/>
      <c r="E34" s="51"/>
      <c r="F34" s="57"/>
      <c r="G34" s="38" t="s">
        <v>63</v>
      </c>
      <c r="H34" s="39" t="s">
        <v>53</v>
      </c>
      <c r="I34" s="40">
        <v>179</v>
      </c>
      <c r="J34" s="40">
        <f>112+93</f>
        <v>205</v>
      </c>
      <c r="K34" s="40">
        <f t="shared" si="13"/>
        <v>384</v>
      </c>
      <c r="L34" s="42">
        <v>5</v>
      </c>
      <c r="M34" s="42">
        <v>22</v>
      </c>
      <c r="N34" s="42">
        <v>23</v>
      </c>
      <c r="O34" s="56">
        <v>32</v>
      </c>
      <c r="P34" s="18">
        <f t="shared" si="6"/>
        <v>82</v>
      </c>
      <c r="Q34" s="100">
        <v>92</v>
      </c>
      <c r="R34" s="101">
        <v>26</v>
      </c>
      <c r="S34" s="101">
        <v>18</v>
      </c>
      <c r="T34" s="101">
        <v>41</v>
      </c>
      <c r="U34" s="45">
        <f t="shared" si="8"/>
        <v>177</v>
      </c>
      <c r="V34" s="44"/>
      <c r="W34" s="44"/>
      <c r="X34" s="44"/>
      <c r="Y34" s="44"/>
      <c r="Z34" s="21">
        <f t="shared" si="3"/>
        <v>0</v>
      </c>
      <c r="AA34" s="21">
        <f>+P34+U34+Z34</f>
        <v>259</v>
      </c>
      <c r="AB34" s="46">
        <f t="shared" si="12"/>
        <v>0.67447916666666663</v>
      </c>
      <c r="AC34" s="47"/>
      <c r="AD34" s="47"/>
      <c r="AE34" s="1"/>
    </row>
    <row r="35" spans="1:31" ht="74.25" customHeight="1" x14ac:dyDescent="0.25">
      <c r="A35" s="1"/>
      <c r="B35" s="25"/>
      <c r="C35" s="58"/>
      <c r="D35" s="59"/>
      <c r="E35" s="60"/>
      <c r="F35" s="57"/>
      <c r="G35" s="38" t="s">
        <v>64</v>
      </c>
      <c r="H35" s="39" t="s">
        <v>53</v>
      </c>
      <c r="I35" s="40">
        <v>10</v>
      </c>
      <c r="J35" s="40">
        <f>15+5</f>
        <v>20</v>
      </c>
      <c r="K35" s="40">
        <f t="shared" si="13"/>
        <v>30</v>
      </c>
      <c r="L35" s="42">
        <v>1</v>
      </c>
      <c r="M35" s="42">
        <v>5</v>
      </c>
      <c r="N35" s="42">
        <v>2</v>
      </c>
      <c r="O35" s="56">
        <v>7</v>
      </c>
      <c r="P35" s="18">
        <f t="shared" si="6"/>
        <v>15</v>
      </c>
      <c r="Q35" s="61">
        <v>4</v>
      </c>
      <c r="R35" s="92">
        <v>4</v>
      </c>
      <c r="S35" s="62">
        <v>3</v>
      </c>
      <c r="T35" s="77">
        <v>4</v>
      </c>
      <c r="U35" s="20">
        <f>Q35+R35+S35+T35</f>
        <v>15</v>
      </c>
      <c r="V35" s="44"/>
      <c r="W35" s="44"/>
      <c r="X35" s="44"/>
      <c r="Y35" s="44"/>
      <c r="Z35" s="21">
        <f t="shared" si="3"/>
        <v>0</v>
      </c>
      <c r="AA35" s="21">
        <f t="shared" si="4"/>
        <v>30</v>
      </c>
      <c r="AB35" s="46">
        <f t="shared" si="12"/>
        <v>1</v>
      </c>
      <c r="AC35" s="47"/>
      <c r="AD35" s="47"/>
      <c r="AE35" s="1"/>
    </row>
    <row r="36" spans="1:31" ht="106.5" customHeight="1" x14ac:dyDescent="0.25">
      <c r="A36" s="1"/>
      <c r="B36" s="25"/>
      <c r="C36" s="58"/>
      <c r="D36" s="59"/>
      <c r="E36" s="60"/>
      <c r="F36" s="93" t="s">
        <v>65</v>
      </c>
      <c r="G36" s="63"/>
      <c r="H36" s="64" t="s">
        <v>53</v>
      </c>
      <c r="I36" s="31">
        <v>297</v>
      </c>
      <c r="J36" s="31">
        <f>+SUM(J37:J40)</f>
        <v>77</v>
      </c>
      <c r="K36" s="31">
        <f t="shared" ref="K36:O36" si="14">SUM(K37:K40)</f>
        <v>374</v>
      </c>
      <c r="L36" s="30">
        <f t="shared" si="14"/>
        <v>8</v>
      </c>
      <c r="M36" s="30">
        <f t="shared" si="14"/>
        <v>28</v>
      </c>
      <c r="N36" s="30">
        <f t="shared" si="14"/>
        <v>12</v>
      </c>
      <c r="O36" s="30">
        <f t="shared" si="14"/>
        <v>28</v>
      </c>
      <c r="P36" s="30">
        <f t="shared" si="6"/>
        <v>76</v>
      </c>
      <c r="Q36" s="32">
        <f t="shared" ref="Q36:T36" si="15">+SUM(Q37:Q40)</f>
        <v>36</v>
      </c>
      <c r="R36" s="32">
        <f t="shared" si="15"/>
        <v>16</v>
      </c>
      <c r="S36" s="32">
        <f t="shared" si="15"/>
        <v>30</v>
      </c>
      <c r="T36" s="32">
        <f t="shared" si="15"/>
        <v>28</v>
      </c>
      <c r="U36" s="32">
        <f>SUM(Q36:T36)</f>
        <v>110</v>
      </c>
      <c r="V36" s="65"/>
      <c r="W36" s="65"/>
      <c r="X36" s="32"/>
      <c r="Y36" s="32"/>
      <c r="Z36" s="33">
        <f t="shared" si="3"/>
        <v>0</v>
      </c>
      <c r="AA36" s="33">
        <f t="shared" si="4"/>
        <v>186</v>
      </c>
      <c r="AB36" s="34">
        <f t="shared" si="12"/>
        <v>0.49732620320855614</v>
      </c>
      <c r="AC36" s="54">
        <v>12187685</v>
      </c>
      <c r="AD36" s="54"/>
      <c r="AE36" s="1"/>
    </row>
    <row r="37" spans="1:31" ht="59.25" customHeight="1" x14ac:dyDescent="0.25">
      <c r="A37" s="1"/>
      <c r="B37" s="25"/>
      <c r="C37" s="58"/>
      <c r="D37" s="59"/>
      <c r="E37" s="60"/>
      <c r="F37" s="38"/>
      <c r="G37" s="78" t="s">
        <v>66</v>
      </c>
      <c r="H37" s="79" t="s">
        <v>53</v>
      </c>
      <c r="I37" s="80">
        <v>20</v>
      </c>
      <c r="J37" s="80">
        <v>1</v>
      </c>
      <c r="K37" s="81">
        <f t="shared" ref="K37:K40" si="16">I37+J37</f>
        <v>21</v>
      </c>
      <c r="L37" s="82">
        <v>7</v>
      </c>
      <c r="M37" s="82">
        <v>0</v>
      </c>
      <c r="N37" s="82">
        <v>0</v>
      </c>
      <c r="O37" s="83">
        <v>6</v>
      </c>
      <c r="P37" s="84">
        <f t="shared" si="6"/>
        <v>13</v>
      </c>
      <c r="Q37" s="85">
        <v>8</v>
      </c>
      <c r="R37" s="85">
        <v>0</v>
      </c>
      <c r="S37" s="86">
        <v>0</v>
      </c>
      <c r="T37" s="86"/>
      <c r="U37" s="87">
        <f t="shared" ref="U37:U40" si="17">Q37+R37+S37+T37</f>
        <v>8</v>
      </c>
      <c r="V37" s="88"/>
      <c r="W37" s="88"/>
      <c r="X37" s="88"/>
      <c r="Y37" s="88"/>
      <c r="Z37" s="89">
        <f t="shared" si="3"/>
        <v>0</v>
      </c>
      <c r="AA37" s="89">
        <f t="shared" si="4"/>
        <v>21</v>
      </c>
      <c r="AB37" s="90">
        <f t="shared" si="12"/>
        <v>1</v>
      </c>
      <c r="AC37" s="47"/>
      <c r="AD37" s="47"/>
      <c r="AE37" s="1"/>
    </row>
    <row r="38" spans="1:31" ht="45.75" customHeight="1" x14ac:dyDescent="0.25">
      <c r="A38" s="1"/>
      <c r="B38" s="25"/>
      <c r="C38" s="58"/>
      <c r="D38" s="59"/>
      <c r="E38" s="60"/>
      <c r="F38" s="38"/>
      <c r="G38" s="38" t="s">
        <v>67</v>
      </c>
      <c r="H38" s="39" t="s">
        <v>53</v>
      </c>
      <c r="I38" s="40">
        <v>120</v>
      </c>
      <c r="J38" s="53">
        <f>25+11</f>
        <v>36</v>
      </c>
      <c r="K38" s="53">
        <f t="shared" si="16"/>
        <v>156</v>
      </c>
      <c r="L38" s="42">
        <v>0</v>
      </c>
      <c r="M38" s="42">
        <v>19</v>
      </c>
      <c r="N38" s="42">
        <v>0</v>
      </c>
      <c r="O38" s="56">
        <v>9</v>
      </c>
      <c r="P38" s="18">
        <f t="shared" si="6"/>
        <v>28</v>
      </c>
      <c r="Q38" s="77">
        <v>16</v>
      </c>
      <c r="R38" s="77">
        <v>10</v>
      </c>
      <c r="S38" s="77">
        <v>18</v>
      </c>
      <c r="T38" s="77">
        <v>9</v>
      </c>
      <c r="U38" s="20">
        <f t="shared" si="17"/>
        <v>53</v>
      </c>
      <c r="V38" s="43"/>
      <c r="W38" s="43"/>
      <c r="X38" s="44"/>
      <c r="Y38" s="44"/>
      <c r="Z38" s="21">
        <f t="shared" si="3"/>
        <v>0</v>
      </c>
      <c r="AA38" s="21">
        <f t="shared" si="4"/>
        <v>81</v>
      </c>
      <c r="AB38" s="46">
        <f t="shared" si="12"/>
        <v>0.51923076923076927</v>
      </c>
      <c r="AC38" s="47"/>
      <c r="AD38" s="47"/>
      <c r="AE38" s="1"/>
    </row>
    <row r="39" spans="1:31" ht="75" customHeight="1" x14ac:dyDescent="0.25">
      <c r="A39" s="1"/>
      <c r="B39" s="25"/>
      <c r="C39" s="121"/>
      <c r="D39" s="122"/>
      <c r="E39" s="123"/>
      <c r="F39" s="38"/>
      <c r="G39" s="38" t="s">
        <v>68</v>
      </c>
      <c r="H39" s="39" t="s">
        <v>53</v>
      </c>
      <c r="I39" s="40">
        <v>75</v>
      </c>
      <c r="J39" s="53">
        <f>26+7</f>
        <v>33</v>
      </c>
      <c r="K39" s="53">
        <f t="shared" si="16"/>
        <v>108</v>
      </c>
      <c r="L39" s="42">
        <v>0</v>
      </c>
      <c r="M39" s="42">
        <v>9</v>
      </c>
      <c r="N39" s="42">
        <v>12</v>
      </c>
      <c r="O39" s="56">
        <v>11</v>
      </c>
      <c r="P39" s="18">
        <f t="shared" si="6"/>
        <v>32</v>
      </c>
      <c r="Q39" s="77">
        <v>5</v>
      </c>
      <c r="R39" s="77">
        <v>6</v>
      </c>
      <c r="S39" s="77">
        <v>6</v>
      </c>
      <c r="T39" s="62">
        <v>6</v>
      </c>
      <c r="U39" s="20">
        <f t="shared" si="17"/>
        <v>23</v>
      </c>
      <c r="V39" s="43"/>
      <c r="W39" s="44"/>
      <c r="X39" s="44"/>
      <c r="Y39" s="44"/>
      <c r="Z39" s="21">
        <f t="shared" si="3"/>
        <v>0</v>
      </c>
      <c r="AA39" s="21">
        <f t="shared" si="4"/>
        <v>55</v>
      </c>
      <c r="AB39" s="46">
        <f t="shared" si="12"/>
        <v>0.5092592592592593</v>
      </c>
      <c r="AC39" s="47"/>
      <c r="AD39" s="47"/>
      <c r="AE39" s="1"/>
    </row>
    <row r="40" spans="1:31" ht="48.75" customHeight="1" x14ac:dyDescent="0.25">
      <c r="A40" s="1"/>
      <c r="B40" s="25"/>
      <c r="C40" s="58"/>
      <c r="D40" s="59"/>
      <c r="E40" s="60"/>
      <c r="F40" s="38"/>
      <c r="G40" s="38" t="s">
        <v>69</v>
      </c>
      <c r="H40" s="39" t="s">
        <v>53</v>
      </c>
      <c r="I40" s="40">
        <v>82</v>
      </c>
      <c r="J40" s="53">
        <v>7</v>
      </c>
      <c r="K40" s="53">
        <f t="shared" si="16"/>
        <v>89</v>
      </c>
      <c r="L40" s="42">
        <v>1</v>
      </c>
      <c r="M40" s="42">
        <v>0</v>
      </c>
      <c r="N40" s="42">
        <v>0</v>
      </c>
      <c r="O40" s="56">
        <v>2</v>
      </c>
      <c r="P40" s="18">
        <f t="shared" si="6"/>
        <v>3</v>
      </c>
      <c r="Q40" s="66">
        <v>7</v>
      </c>
      <c r="R40" s="62">
        <v>0</v>
      </c>
      <c r="S40" s="62">
        <v>6</v>
      </c>
      <c r="T40" s="62">
        <v>13</v>
      </c>
      <c r="U40" s="67">
        <f t="shared" si="17"/>
        <v>26</v>
      </c>
      <c r="V40" s="43"/>
      <c r="W40" s="43"/>
      <c r="X40" s="44"/>
      <c r="Y40" s="44"/>
      <c r="Z40" s="21">
        <f t="shared" si="3"/>
        <v>0</v>
      </c>
      <c r="AA40" s="21">
        <f t="shared" si="4"/>
        <v>29</v>
      </c>
      <c r="AB40" s="46">
        <f t="shared" si="12"/>
        <v>0.3258426966292135</v>
      </c>
      <c r="AC40" s="47"/>
      <c r="AD40" s="47"/>
      <c r="AE40" s="1"/>
    </row>
    <row r="41" spans="1:31" ht="84.75" customHeight="1" x14ac:dyDescent="0.25">
      <c r="A41" s="1"/>
      <c r="B41" s="25"/>
      <c r="C41" s="58"/>
      <c r="D41" s="59"/>
      <c r="E41" s="60"/>
      <c r="F41" s="26" t="s">
        <v>70</v>
      </c>
      <c r="G41" s="26"/>
      <c r="H41" s="28" t="s">
        <v>53</v>
      </c>
      <c r="I41" s="31">
        <v>370</v>
      </c>
      <c r="J41" s="31">
        <f>+SUM(J42:J45)</f>
        <v>-13</v>
      </c>
      <c r="K41" s="31">
        <f t="shared" ref="K41:O41" si="18">SUM(K42:K45)</f>
        <v>357</v>
      </c>
      <c r="L41" s="30">
        <f t="shared" si="18"/>
        <v>9</v>
      </c>
      <c r="M41" s="30">
        <f t="shared" si="18"/>
        <v>11</v>
      </c>
      <c r="N41" s="30">
        <f t="shared" si="18"/>
        <v>18</v>
      </c>
      <c r="O41" s="30">
        <f t="shared" si="18"/>
        <v>23</v>
      </c>
      <c r="P41" s="30">
        <f t="shared" si="6"/>
        <v>61</v>
      </c>
      <c r="Q41" s="30">
        <f>+SUM(Q42:Q45)</f>
        <v>12</v>
      </c>
      <c r="R41" s="30">
        <f t="shared" ref="R41:T41" si="19">R42+R43+R44+R45</f>
        <v>11</v>
      </c>
      <c r="S41" s="30">
        <f t="shared" si="19"/>
        <v>9</v>
      </c>
      <c r="T41" s="30">
        <f t="shared" si="19"/>
        <v>70</v>
      </c>
      <c r="U41" s="32">
        <f>SUM(Q41:T41)</f>
        <v>102</v>
      </c>
      <c r="V41" s="68"/>
      <c r="W41" s="69"/>
      <c r="X41" s="68"/>
      <c r="Y41" s="68"/>
      <c r="Z41" s="33">
        <f t="shared" si="3"/>
        <v>0</v>
      </c>
      <c r="AA41" s="33">
        <f t="shared" si="4"/>
        <v>163</v>
      </c>
      <c r="AB41" s="70">
        <f t="shared" si="12"/>
        <v>0.45658263305322128</v>
      </c>
      <c r="AC41" s="54">
        <v>2412204</v>
      </c>
      <c r="AD41" s="54"/>
      <c r="AE41" s="1"/>
    </row>
    <row r="42" spans="1:31" ht="92.25" customHeight="1" x14ac:dyDescent="0.25">
      <c r="A42" s="1"/>
      <c r="B42" s="25"/>
      <c r="C42" s="58"/>
      <c r="D42" s="59"/>
      <c r="E42" s="60"/>
      <c r="F42" s="38"/>
      <c r="G42" s="38" t="s">
        <v>71</v>
      </c>
      <c r="H42" s="39" t="s">
        <v>53</v>
      </c>
      <c r="I42" s="40">
        <v>40</v>
      </c>
      <c r="J42" s="40">
        <f>-20+5+11</f>
        <v>-4</v>
      </c>
      <c r="K42" s="40">
        <f t="shared" ref="K42:K45" si="20">I42+J42</f>
        <v>36</v>
      </c>
      <c r="L42" s="42">
        <v>0</v>
      </c>
      <c r="M42" s="42">
        <v>0</v>
      </c>
      <c r="N42" s="42">
        <v>0</v>
      </c>
      <c r="O42" s="56">
        <v>5</v>
      </c>
      <c r="P42" s="18">
        <f t="shared" si="6"/>
        <v>5</v>
      </c>
      <c r="Q42" s="77">
        <v>0</v>
      </c>
      <c r="R42" s="77">
        <v>0</v>
      </c>
      <c r="S42" s="42">
        <v>6</v>
      </c>
      <c r="T42" s="77">
        <f>3+5</f>
        <v>8</v>
      </c>
      <c r="U42" s="20">
        <f t="shared" ref="U42:U45" si="21">Q42+R42+S42+T42</f>
        <v>14</v>
      </c>
      <c r="V42" s="44"/>
      <c r="W42" s="44"/>
      <c r="X42" s="44"/>
      <c r="Y42" s="44"/>
      <c r="Z42" s="21">
        <f t="shared" si="3"/>
        <v>0</v>
      </c>
      <c r="AA42" s="21">
        <f t="shared" si="4"/>
        <v>19</v>
      </c>
      <c r="AB42" s="46">
        <f t="shared" si="12"/>
        <v>0.52777777777777779</v>
      </c>
      <c r="AC42" s="47"/>
      <c r="AD42" s="47"/>
      <c r="AE42" s="1"/>
    </row>
    <row r="43" spans="1:31" ht="44.25" customHeight="1" x14ac:dyDescent="0.25">
      <c r="A43" s="1"/>
      <c r="B43" s="25"/>
      <c r="C43" s="58"/>
      <c r="D43" s="59"/>
      <c r="E43" s="60"/>
      <c r="F43" s="38"/>
      <c r="G43" s="38" t="s">
        <v>72</v>
      </c>
      <c r="H43" s="39" t="s">
        <v>53</v>
      </c>
      <c r="I43" s="40">
        <v>120</v>
      </c>
      <c r="J43" s="40">
        <f>-70+34</f>
        <v>-36</v>
      </c>
      <c r="K43" s="40">
        <f t="shared" si="20"/>
        <v>84</v>
      </c>
      <c r="L43" s="42">
        <v>0</v>
      </c>
      <c r="M43" s="42">
        <v>0</v>
      </c>
      <c r="N43" s="42">
        <v>0</v>
      </c>
      <c r="O43" s="56">
        <v>0</v>
      </c>
      <c r="P43" s="18">
        <f t="shared" si="6"/>
        <v>0</v>
      </c>
      <c r="Q43" s="77">
        <v>0</v>
      </c>
      <c r="R43" s="77">
        <v>0</v>
      </c>
      <c r="S43" s="77">
        <v>0</v>
      </c>
      <c r="T43" s="42">
        <f>37+2</f>
        <v>39</v>
      </c>
      <c r="U43" s="20">
        <f t="shared" si="21"/>
        <v>39</v>
      </c>
      <c r="V43" s="44"/>
      <c r="W43" s="44"/>
      <c r="X43" s="44"/>
      <c r="Y43" s="44"/>
      <c r="Z43" s="21">
        <f t="shared" si="3"/>
        <v>0</v>
      </c>
      <c r="AA43" s="21">
        <f t="shared" si="4"/>
        <v>39</v>
      </c>
      <c r="AB43" s="46">
        <f t="shared" si="12"/>
        <v>0.4642857142857143</v>
      </c>
      <c r="AC43" s="47"/>
      <c r="AD43" s="47"/>
      <c r="AE43" s="1"/>
    </row>
    <row r="44" spans="1:31" ht="57.75" customHeight="1" x14ac:dyDescent="0.25">
      <c r="A44" s="1"/>
      <c r="B44" s="25"/>
      <c r="C44" s="121"/>
      <c r="D44" s="122"/>
      <c r="E44" s="123"/>
      <c r="F44" s="38"/>
      <c r="G44" s="38" t="s">
        <v>73</v>
      </c>
      <c r="H44" s="39" t="s">
        <v>53</v>
      </c>
      <c r="I44" s="40">
        <v>200</v>
      </c>
      <c r="J44" s="40">
        <f>-36+56</f>
        <v>20</v>
      </c>
      <c r="K44" s="40">
        <f t="shared" si="20"/>
        <v>220</v>
      </c>
      <c r="L44" s="42">
        <v>9</v>
      </c>
      <c r="M44" s="42">
        <v>10</v>
      </c>
      <c r="N44" s="42">
        <v>17</v>
      </c>
      <c r="O44" s="56">
        <v>16</v>
      </c>
      <c r="P44" s="18">
        <f t="shared" si="6"/>
        <v>52</v>
      </c>
      <c r="Q44" s="42">
        <v>11</v>
      </c>
      <c r="R44" s="76">
        <v>9</v>
      </c>
      <c r="S44" s="42">
        <v>3</v>
      </c>
      <c r="T44" s="77">
        <v>19</v>
      </c>
      <c r="U44" s="20">
        <f t="shared" si="21"/>
        <v>42</v>
      </c>
      <c r="V44" s="20"/>
      <c r="W44" s="20"/>
      <c r="X44" s="20"/>
      <c r="Y44" s="20"/>
      <c r="Z44" s="21">
        <f t="shared" si="3"/>
        <v>0</v>
      </c>
      <c r="AA44" s="21">
        <f t="shared" si="4"/>
        <v>94</v>
      </c>
      <c r="AB44" s="91">
        <f t="shared" si="12"/>
        <v>0.42727272727272725</v>
      </c>
      <c r="AC44" s="71"/>
      <c r="AD44" s="71"/>
      <c r="AE44" s="1"/>
    </row>
    <row r="45" spans="1:31" ht="90" customHeight="1" x14ac:dyDescent="0.25">
      <c r="A45" s="1"/>
      <c r="B45" s="25"/>
      <c r="C45" s="121"/>
      <c r="D45" s="122"/>
      <c r="E45" s="123"/>
      <c r="F45" s="38"/>
      <c r="G45" s="94" t="s">
        <v>74</v>
      </c>
      <c r="H45" s="95" t="s">
        <v>53</v>
      </c>
      <c r="I45" s="96">
        <v>10</v>
      </c>
      <c r="J45" s="96">
        <f>-3+7+3</f>
        <v>7</v>
      </c>
      <c r="K45" s="96">
        <f t="shared" si="20"/>
        <v>17</v>
      </c>
      <c r="L45" s="97">
        <v>0</v>
      </c>
      <c r="M45" s="97">
        <v>1</v>
      </c>
      <c r="N45" s="97">
        <v>1</v>
      </c>
      <c r="O45" s="97">
        <v>2</v>
      </c>
      <c r="P45" s="98">
        <f t="shared" si="6"/>
        <v>4</v>
      </c>
      <c r="Q45" s="99">
        <v>1</v>
      </c>
      <c r="R45" s="99">
        <v>2</v>
      </c>
      <c r="S45" s="99">
        <v>0</v>
      </c>
      <c r="T45" s="77">
        <v>4</v>
      </c>
      <c r="U45" s="20">
        <f t="shared" si="21"/>
        <v>7</v>
      </c>
      <c r="V45" s="44"/>
      <c r="W45" s="44"/>
      <c r="X45" s="44"/>
      <c r="Y45" s="44"/>
      <c r="Z45" s="21">
        <f t="shared" si="3"/>
        <v>0</v>
      </c>
      <c r="AA45" s="21">
        <f t="shared" si="4"/>
        <v>11</v>
      </c>
      <c r="AB45" s="46">
        <f t="shared" si="12"/>
        <v>0.6470588235294118</v>
      </c>
      <c r="AC45" s="71"/>
      <c r="AD45" s="71"/>
      <c r="AE45" s="1"/>
    </row>
    <row r="46" spans="1:31" ht="36.75" customHeight="1" x14ac:dyDescent="0.25">
      <c r="A46" s="1"/>
      <c r="B46" s="124" t="s">
        <v>75</v>
      </c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3"/>
      <c r="AE46" s="1"/>
    </row>
    <row r="47" spans="1:31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2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12.75" customHeight="1" x14ac:dyDescent="0.25">
      <c r="A48" s="1"/>
      <c r="B48" s="1"/>
      <c r="C48" s="1"/>
      <c r="D48" s="1"/>
      <c r="E48" s="1"/>
      <c r="F48" s="1"/>
      <c r="G48" s="1"/>
      <c r="H48" s="1"/>
      <c r="I48" s="36"/>
      <c r="J48" s="36"/>
      <c r="K48" s="1"/>
      <c r="L48" s="1"/>
      <c r="M48" s="1"/>
      <c r="N48" s="1"/>
      <c r="O48" s="1"/>
      <c r="P48" s="1"/>
      <c r="Q48" s="1"/>
      <c r="R48" s="1"/>
      <c r="S48" s="2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2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36"/>
      <c r="Q50" s="1"/>
      <c r="R50" s="1"/>
      <c r="S50" s="2"/>
      <c r="T50" s="1"/>
      <c r="U50" s="1"/>
      <c r="V50" s="1"/>
      <c r="W50" s="1"/>
      <c r="X50" s="36"/>
      <c r="Y50" s="1"/>
      <c r="Z50" s="1"/>
      <c r="AA50" s="1"/>
      <c r="AB50" s="1"/>
      <c r="AC50" s="1"/>
      <c r="AD50" s="1"/>
      <c r="AE50" s="1"/>
    </row>
    <row r="51" spans="1:31" ht="12.75" customHeight="1" x14ac:dyDescent="0.25">
      <c r="A51" s="1"/>
      <c r="B51" s="1"/>
      <c r="C51" s="1"/>
      <c r="D51" s="1"/>
      <c r="E51" s="1"/>
      <c r="F51" s="1"/>
      <c r="G51" s="1"/>
      <c r="H51" s="1"/>
      <c r="I51" s="36"/>
      <c r="J51" s="36"/>
      <c r="K51" s="36"/>
      <c r="L51" s="1"/>
      <c r="M51" s="1"/>
      <c r="N51" s="1"/>
      <c r="O51" s="1"/>
      <c r="P51" s="72"/>
      <c r="Q51" s="36"/>
      <c r="R51" s="1"/>
      <c r="S51" s="2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36"/>
      <c r="R52" s="1"/>
      <c r="S52" s="2"/>
      <c r="T52" s="1"/>
      <c r="U52" s="36"/>
      <c r="V52" s="1"/>
      <c r="W52" s="36"/>
      <c r="X52" s="36"/>
      <c r="Y52" s="1"/>
      <c r="Z52" s="1"/>
      <c r="AA52" s="1"/>
      <c r="AB52" s="1"/>
      <c r="AC52" s="1"/>
      <c r="AD52" s="1"/>
      <c r="AE52" s="1"/>
    </row>
    <row r="53" spans="1:31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36"/>
      <c r="N53" s="1"/>
      <c r="O53" s="1"/>
      <c r="P53" s="1"/>
      <c r="Q53" s="1"/>
      <c r="R53" s="1"/>
      <c r="S53" s="2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 t="s">
        <v>76</v>
      </c>
      <c r="R54" s="1"/>
      <c r="S54" s="73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74"/>
      <c r="AB56" s="1"/>
      <c r="AC56" s="1"/>
      <c r="AD56" s="1"/>
      <c r="AE56" s="1"/>
    </row>
    <row r="57" spans="1:31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74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5.75" customHeight="1" x14ac:dyDescent="0.25">
      <c r="A255" s="75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75"/>
      <c r="AA255" s="75"/>
      <c r="AB255" s="75"/>
      <c r="AC255" s="75"/>
      <c r="AD255" s="75"/>
      <c r="AE255" s="75"/>
    </row>
    <row r="256" spans="1:31" ht="15.75" customHeight="1" x14ac:dyDescent="0.25">
      <c r="A256" s="75"/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  <c r="AC256" s="75"/>
      <c r="AD256" s="75"/>
      <c r="AE256" s="75"/>
    </row>
    <row r="257" spans="1:31" ht="15.75" customHeight="1" x14ac:dyDescent="0.25">
      <c r="A257" s="75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75"/>
      <c r="AA257" s="75"/>
      <c r="AB257" s="75"/>
      <c r="AC257" s="75"/>
      <c r="AD257" s="75"/>
      <c r="AE257" s="75"/>
    </row>
    <row r="258" spans="1:31" ht="15.75" customHeight="1" x14ac:dyDescent="0.25">
      <c r="A258" s="75"/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  <c r="AC258" s="75"/>
      <c r="AD258" s="75"/>
      <c r="AE258" s="75"/>
    </row>
    <row r="259" spans="1:31" ht="15.75" customHeight="1" x14ac:dyDescent="0.25">
      <c r="A259" s="75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  <c r="AC259" s="75"/>
      <c r="AD259" s="75"/>
      <c r="AE259" s="75"/>
    </row>
    <row r="260" spans="1:31" ht="15.75" customHeight="1" x14ac:dyDescent="0.25">
      <c r="A260" s="75"/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  <c r="AC260" s="75"/>
      <c r="AD260" s="75"/>
      <c r="AE260" s="75"/>
    </row>
    <row r="261" spans="1:31" ht="15.75" customHeight="1" x14ac:dyDescent="0.25">
      <c r="A261" s="75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  <c r="AC261" s="75"/>
      <c r="AD261" s="75"/>
      <c r="AE261" s="75"/>
    </row>
    <row r="262" spans="1:31" ht="15.75" customHeight="1" x14ac:dyDescent="0.25">
      <c r="A262" s="75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  <c r="AC262" s="75"/>
      <c r="AD262" s="75"/>
      <c r="AE262" s="75"/>
    </row>
    <row r="263" spans="1:31" ht="15.75" customHeight="1" x14ac:dyDescent="0.25">
      <c r="A263" s="75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  <c r="AC263" s="75"/>
      <c r="AD263" s="75"/>
      <c r="AE263" s="75"/>
    </row>
    <row r="264" spans="1:31" ht="15.75" customHeight="1" x14ac:dyDescent="0.25">
      <c r="A264" s="75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</row>
    <row r="265" spans="1:31" ht="15.75" customHeight="1" x14ac:dyDescent="0.25">
      <c r="A265" s="75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  <c r="AC265" s="75"/>
      <c r="AD265" s="75"/>
      <c r="AE265" s="75"/>
    </row>
    <row r="266" spans="1:31" ht="15.75" customHeight="1" x14ac:dyDescent="0.25">
      <c r="A266" s="75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  <c r="AC266" s="75"/>
      <c r="AD266" s="75"/>
      <c r="AE266" s="75"/>
    </row>
    <row r="267" spans="1:31" ht="15.75" customHeight="1" x14ac:dyDescent="0.25">
      <c r="A267" s="75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  <c r="AC267" s="75"/>
      <c r="AD267" s="75"/>
      <c r="AE267" s="75"/>
    </row>
    <row r="268" spans="1:31" ht="15.75" customHeight="1" x14ac:dyDescent="0.25">
      <c r="A268" s="75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  <c r="AC268" s="75"/>
      <c r="AD268" s="75"/>
      <c r="AE268" s="75"/>
    </row>
    <row r="269" spans="1:31" ht="15.75" customHeight="1" x14ac:dyDescent="0.25">
      <c r="A269" s="75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  <c r="AC269" s="75"/>
      <c r="AD269" s="75"/>
      <c r="AE269" s="75"/>
    </row>
    <row r="270" spans="1:31" ht="15.75" customHeight="1" x14ac:dyDescent="0.25">
      <c r="A270" s="75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  <c r="AC270" s="75"/>
      <c r="AD270" s="75"/>
      <c r="AE270" s="75"/>
    </row>
    <row r="271" spans="1:31" ht="15.75" customHeight="1" x14ac:dyDescent="0.25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</row>
    <row r="272" spans="1:31" ht="15.75" customHeight="1" x14ac:dyDescent="0.25">
      <c r="A272" s="75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  <c r="AD272" s="75"/>
      <c r="AE272" s="75"/>
    </row>
    <row r="273" spans="1:31" ht="15.75" customHeight="1" x14ac:dyDescent="0.25">
      <c r="A273" s="75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  <c r="AD273" s="75"/>
      <c r="AE273" s="75"/>
    </row>
    <row r="274" spans="1:31" ht="15.75" customHeight="1" x14ac:dyDescent="0.25">
      <c r="A274" s="75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  <c r="AE274" s="75"/>
    </row>
    <row r="275" spans="1:31" ht="15.75" customHeight="1" x14ac:dyDescent="0.25">
      <c r="A275" s="75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  <c r="AD275" s="75"/>
      <c r="AE275" s="75"/>
    </row>
    <row r="276" spans="1:31" ht="15.75" customHeight="1" x14ac:dyDescent="0.25">
      <c r="A276" s="75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  <c r="AD276" s="75"/>
      <c r="AE276" s="75"/>
    </row>
    <row r="277" spans="1:31" ht="15.75" customHeight="1" x14ac:dyDescent="0.25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  <c r="AD277" s="75"/>
      <c r="AE277" s="75"/>
    </row>
    <row r="278" spans="1:31" ht="15.75" customHeight="1" x14ac:dyDescent="0.25">
      <c r="A278" s="75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  <c r="AE278" s="75"/>
    </row>
    <row r="279" spans="1:31" ht="15.75" customHeight="1" x14ac:dyDescent="0.25">
      <c r="A279" s="75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  <c r="AD279" s="75"/>
      <c r="AE279" s="75"/>
    </row>
    <row r="280" spans="1:31" ht="15.75" customHeight="1" x14ac:dyDescent="0.25">
      <c r="A280" s="75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  <c r="AD280" s="75"/>
      <c r="AE280" s="75"/>
    </row>
    <row r="281" spans="1:31" ht="15.75" customHeight="1" x14ac:dyDescent="0.25">
      <c r="A281" s="75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</row>
    <row r="282" spans="1:31" ht="15.75" customHeight="1" x14ac:dyDescent="0.25">
      <c r="A282" s="75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  <c r="AE282" s="75"/>
    </row>
    <row r="283" spans="1:31" ht="15.75" customHeight="1" x14ac:dyDescent="0.25">
      <c r="A283" s="75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</row>
    <row r="284" spans="1:31" ht="15.75" customHeight="1" x14ac:dyDescent="0.25">
      <c r="A284" s="75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  <c r="AE284" s="75"/>
    </row>
    <row r="285" spans="1:31" ht="15.75" customHeight="1" x14ac:dyDescent="0.25">
      <c r="A285" s="75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  <c r="AD285" s="75"/>
      <c r="AE285" s="75"/>
    </row>
    <row r="286" spans="1:31" ht="15.75" customHeight="1" x14ac:dyDescent="0.25">
      <c r="A286" s="75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  <c r="AE286" s="75"/>
    </row>
    <row r="287" spans="1:31" ht="15.75" customHeight="1" x14ac:dyDescent="0.25">
      <c r="A287" s="75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  <c r="AD287" s="75"/>
      <c r="AE287" s="75"/>
    </row>
    <row r="288" spans="1:31" ht="15.75" customHeight="1" x14ac:dyDescent="0.25">
      <c r="A288" s="75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  <c r="AD288" s="75"/>
      <c r="AE288" s="75"/>
    </row>
    <row r="289" spans="1:31" ht="15.75" customHeight="1" x14ac:dyDescent="0.25">
      <c r="A289" s="75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  <c r="AC289" s="75"/>
      <c r="AD289" s="75"/>
      <c r="AE289" s="75"/>
    </row>
    <row r="290" spans="1:31" ht="15.75" customHeight="1" x14ac:dyDescent="0.25">
      <c r="A290" s="75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  <c r="AC290" s="75"/>
      <c r="AD290" s="75"/>
      <c r="AE290" s="75"/>
    </row>
    <row r="291" spans="1:31" ht="15.75" customHeight="1" x14ac:dyDescent="0.25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  <c r="AC291" s="75"/>
      <c r="AD291" s="75"/>
      <c r="AE291" s="75"/>
    </row>
    <row r="292" spans="1:31" ht="15.75" customHeight="1" x14ac:dyDescent="0.25">
      <c r="A292" s="75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  <c r="AC292" s="75"/>
      <c r="AD292" s="75"/>
      <c r="AE292" s="75"/>
    </row>
    <row r="293" spans="1:31" ht="15.75" customHeight="1" x14ac:dyDescent="0.25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  <c r="AC293" s="75"/>
      <c r="AD293" s="75"/>
      <c r="AE293" s="75"/>
    </row>
    <row r="294" spans="1:31" ht="15.75" customHeight="1" x14ac:dyDescent="0.25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</row>
    <row r="295" spans="1:31" ht="15.75" customHeight="1" x14ac:dyDescent="0.25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</row>
    <row r="296" spans="1:31" ht="15.75" customHeight="1" x14ac:dyDescent="0.25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</row>
    <row r="297" spans="1:31" ht="15.75" customHeight="1" x14ac:dyDescent="0.25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</row>
    <row r="298" spans="1:31" ht="15.75" customHeight="1" x14ac:dyDescent="0.25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</row>
    <row r="299" spans="1:31" ht="15.75" customHeight="1" x14ac:dyDescent="0.25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</row>
    <row r="300" spans="1:31" ht="15.75" customHeight="1" x14ac:dyDescent="0.25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</row>
    <row r="301" spans="1:31" ht="15.75" customHeight="1" x14ac:dyDescent="0.25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  <c r="AA301" s="75"/>
      <c r="AB301" s="75"/>
      <c r="AC301" s="75"/>
      <c r="AD301" s="75"/>
      <c r="AE301" s="75"/>
    </row>
    <row r="302" spans="1:31" ht="15.75" customHeight="1" x14ac:dyDescent="0.25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  <c r="AC302" s="75"/>
      <c r="AD302" s="75"/>
      <c r="AE302" s="75"/>
    </row>
    <row r="303" spans="1:31" ht="15.75" customHeight="1" x14ac:dyDescent="0.25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  <c r="AC303" s="75"/>
      <c r="AD303" s="75"/>
      <c r="AE303" s="75"/>
    </row>
    <row r="304" spans="1:31" ht="15.75" customHeight="1" x14ac:dyDescent="0.25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  <c r="AC304" s="75"/>
      <c r="AD304" s="75"/>
      <c r="AE304" s="75"/>
    </row>
    <row r="305" spans="1:31" ht="15.75" customHeight="1" x14ac:dyDescent="0.25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  <c r="AC305" s="75"/>
      <c r="AD305" s="75"/>
      <c r="AE305" s="75"/>
    </row>
    <row r="306" spans="1:31" ht="15.75" customHeight="1" x14ac:dyDescent="0.25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  <c r="AC306" s="75"/>
      <c r="AD306" s="75"/>
      <c r="AE306" s="75"/>
    </row>
    <row r="307" spans="1:31" ht="15.75" customHeight="1" x14ac:dyDescent="0.25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  <c r="AC307" s="75"/>
      <c r="AD307" s="75"/>
      <c r="AE307" s="75"/>
    </row>
    <row r="308" spans="1:31" ht="15.75" customHeight="1" x14ac:dyDescent="0.25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  <c r="AC308" s="75"/>
      <c r="AD308" s="75"/>
      <c r="AE308" s="75"/>
    </row>
    <row r="309" spans="1:31" ht="15.75" customHeight="1" x14ac:dyDescent="0.25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  <c r="AC309" s="75"/>
      <c r="AD309" s="75"/>
      <c r="AE309" s="75"/>
    </row>
    <row r="310" spans="1:31" ht="15.75" customHeight="1" x14ac:dyDescent="0.25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  <c r="AC310" s="75"/>
      <c r="AD310" s="75"/>
      <c r="AE310" s="75"/>
    </row>
    <row r="311" spans="1:31" ht="15.75" customHeight="1" x14ac:dyDescent="0.25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  <c r="AC311" s="75"/>
      <c r="AD311" s="75"/>
      <c r="AE311" s="75"/>
    </row>
    <row r="312" spans="1:31" ht="15.75" customHeight="1" x14ac:dyDescent="0.25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  <c r="AC312" s="75"/>
      <c r="AD312" s="75"/>
      <c r="AE312" s="75"/>
    </row>
    <row r="313" spans="1:31" ht="15.75" customHeight="1" x14ac:dyDescent="0.25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  <c r="AC313" s="75"/>
      <c r="AD313" s="75"/>
      <c r="AE313" s="75"/>
    </row>
    <row r="314" spans="1:31" ht="15.75" customHeight="1" x14ac:dyDescent="0.25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  <c r="AC314" s="75"/>
      <c r="AD314" s="75"/>
      <c r="AE314" s="75"/>
    </row>
    <row r="315" spans="1:31" ht="15.75" customHeight="1" x14ac:dyDescent="0.25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  <c r="AC315" s="75"/>
      <c r="AD315" s="75"/>
      <c r="AE315" s="75"/>
    </row>
    <row r="316" spans="1:31" ht="15.75" customHeight="1" x14ac:dyDescent="0.25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  <c r="AC316" s="75"/>
      <c r="AD316" s="75"/>
      <c r="AE316" s="75"/>
    </row>
    <row r="317" spans="1:31" ht="15.75" customHeight="1" x14ac:dyDescent="0.25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  <c r="AC317" s="75"/>
      <c r="AD317" s="75"/>
      <c r="AE317" s="75"/>
    </row>
    <row r="318" spans="1:31" ht="15.75" customHeight="1" x14ac:dyDescent="0.25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  <c r="AC318" s="75"/>
      <c r="AD318" s="75"/>
      <c r="AE318" s="75"/>
    </row>
    <row r="319" spans="1:31" ht="15.75" customHeight="1" x14ac:dyDescent="0.25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  <c r="AA319" s="75"/>
      <c r="AB319" s="75"/>
      <c r="AC319" s="75"/>
      <c r="AD319" s="75"/>
      <c r="AE319" s="75"/>
    </row>
    <row r="320" spans="1:31" ht="15.75" customHeight="1" x14ac:dyDescent="0.25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  <c r="AA320" s="75"/>
      <c r="AB320" s="75"/>
      <c r="AC320" s="75"/>
      <c r="AD320" s="75"/>
      <c r="AE320" s="75"/>
    </row>
    <row r="321" spans="1:31" ht="15.75" customHeight="1" x14ac:dyDescent="0.25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  <c r="AA321" s="75"/>
      <c r="AB321" s="75"/>
      <c r="AC321" s="75"/>
      <c r="AD321" s="75"/>
      <c r="AE321" s="75"/>
    </row>
    <row r="322" spans="1:31" ht="15.75" customHeight="1" x14ac:dyDescent="0.25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  <c r="AC322" s="75"/>
      <c r="AD322" s="75"/>
      <c r="AE322" s="75"/>
    </row>
    <row r="323" spans="1:31" ht="15.75" customHeight="1" x14ac:dyDescent="0.25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  <c r="AC323" s="75"/>
      <c r="AD323" s="75"/>
      <c r="AE323" s="75"/>
    </row>
    <row r="324" spans="1:31" ht="15.75" customHeight="1" x14ac:dyDescent="0.25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  <c r="AA324" s="75"/>
      <c r="AB324" s="75"/>
      <c r="AC324" s="75"/>
      <c r="AD324" s="75"/>
      <c r="AE324" s="75"/>
    </row>
    <row r="325" spans="1:31" ht="15.75" customHeight="1" x14ac:dyDescent="0.25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  <c r="AA325" s="75"/>
      <c r="AB325" s="75"/>
      <c r="AC325" s="75"/>
      <c r="AD325" s="75"/>
      <c r="AE325" s="75"/>
    </row>
    <row r="326" spans="1:31" ht="15.75" customHeight="1" x14ac:dyDescent="0.25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  <c r="AA326" s="75"/>
      <c r="AB326" s="75"/>
      <c r="AC326" s="75"/>
      <c r="AD326" s="75"/>
      <c r="AE326" s="75"/>
    </row>
    <row r="327" spans="1:31" ht="15.75" customHeight="1" x14ac:dyDescent="0.25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  <c r="AA327" s="75"/>
      <c r="AB327" s="75"/>
      <c r="AC327" s="75"/>
      <c r="AD327" s="75"/>
      <c r="AE327" s="75"/>
    </row>
    <row r="328" spans="1:31" ht="15.75" customHeight="1" x14ac:dyDescent="0.25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  <c r="AA328" s="75"/>
      <c r="AB328" s="75"/>
      <c r="AC328" s="75"/>
      <c r="AD328" s="75"/>
      <c r="AE328" s="75"/>
    </row>
    <row r="329" spans="1:31" ht="15.75" customHeight="1" x14ac:dyDescent="0.25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  <c r="AA329" s="75"/>
      <c r="AB329" s="75"/>
      <c r="AC329" s="75"/>
      <c r="AD329" s="75"/>
      <c r="AE329" s="75"/>
    </row>
    <row r="330" spans="1:31" ht="15.75" customHeight="1" x14ac:dyDescent="0.25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  <c r="AA330" s="75"/>
      <c r="AB330" s="75"/>
      <c r="AC330" s="75"/>
      <c r="AD330" s="75"/>
      <c r="AE330" s="75"/>
    </row>
    <row r="331" spans="1:31" ht="15.75" customHeight="1" x14ac:dyDescent="0.25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  <c r="AA331" s="75"/>
      <c r="AB331" s="75"/>
      <c r="AC331" s="75"/>
      <c r="AD331" s="75"/>
      <c r="AE331" s="75"/>
    </row>
    <row r="332" spans="1:31" ht="15.75" customHeight="1" x14ac:dyDescent="0.25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  <c r="AA332" s="75"/>
      <c r="AB332" s="75"/>
      <c r="AC332" s="75"/>
      <c r="AD332" s="75"/>
      <c r="AE332" s="75"/>
    </row>
    <row r="333" spans="1:31" ht="15.75" customHeight="1" x14ac:dyDescent="0.25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  <c r="AA333" s="75"/>
      <c r="AB333" s="75"/>
      <c r="AC333" s="75"/>
      <c r="AD333" s="75"/>
      <c r="AE333" s="75"/>
    </row>
    <row r="334" spans="1:31" ht="15.75" customHeight="1" x14ac:dyDescent="0.25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  <c r="AA334" s="75"/>
      <c r="AB334" s="75"/>
      <c r="AC334" s="75"/>
      <c r="AD334" s="75"/>
      <c r="AE334" s="75"/>
    </row>
    <row r="335" spans="1:31" ht="15.75" customHeight="1" x14ac:dyDescent="0.25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  <c r="AA335" s="75"/>
      <c r="AB335" s="75"/>
      <c r="AC335" s="75"/>
      <c r="AD335" s="75"/>
      <c r="AE335" s="75"/>
    </row>
    <row r="336" spans="1:31" ht="15.75" customHeight="1" x14ac:dyDescent="0.25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  <c r="AA336" s="75"/>
      <c r="AB336" s="75"/>
      <c r="AC336" s="75"/>
      <c r="AD336" s="75"/>
      <c r="AE336" s="75"/>
    </row>
    <row r="337" spans="1:31" ht="15.75" customHeight="1" x14ac:dyDescent="0.25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  <c r="AA337" s="75"/>
      <c r="AB337" s="75"/>
      <c r="AC337" s="75"/>
      <c r="AD337" s="75"/>
      <c r="AE337" s="75"/>
    </row>
    <row r="338" spans="1:31" ht="15.75" customHeight="1" x14ac:dyDescent="0.25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  <c r="AB338" s="75"/>
      <c r="AC338" s="75"/>
      <c r="AD338" s="75"/>
      <c r="AE338" s="75"/>
    </row>
    <row r="339" spans="1:31" ht="15.75" customHeight="1" x14ac:dyDescent="0.25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  <c r="AB339" s="75"/>
      <c r="AC339" s="75"/>
      <c r="AD339" s="75"/>
      <c r="AE339" s="75"/>
    </row>
    <row r="340" spans="1:31" ht="15.75" customHeight="1" x14ac:dyDescent="0.25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  <c r="AB340" s="75"/>
      <c r="AC340" s="75"/>
      <c r="AD340" s="75"/>
      <c r="AE340" s="75"/>
    </row>
    <row r="341" spans="1:31" ht="15.75" customHeight="1" x14ac:dyDescent="0.25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  <c r="AC341" s="75"/>
      <c r="AD341" s="75"/>
      <c r="AE341" s="75"/>
    </row>
    <row r="342" spans="1:31" ht="15.75" customHeight="1" x14ac:dyDescent="0.25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  <c r="AB342" s="75"/>
      <c r="AC342" s="75"/>
      <c r="AD342" s="75"/>
      <c r="AE342" s="75"/>
    </row>
    <row r="343" spans="1:31" ht="15.75" customHeight="1" x14ac:dyDescent="0.25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  <c r="AB343" s="75"/>
      <c r="AC343" s="75"/>
      <c r="AD343" s="75"/>
      <c r="AE343" s="75"/>
    </row>
    <row r="344" spans="1:31" ht="15.75" customHeight="1" x14ac:dyDescent="0.25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  <c r="AB344" s="75"/>
      <c r="AC344" s="75"/>
      <c r="AD344" s="75"/>
      <c r="AE344" s="75"/>
    </row>
    <row r="345" spans="1:31" ht="15.75" customHeight="1" x14ac:dyDescent="0.25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  <c r="AC345" s="75"/>
      <c r="AD345" s="75"/>
      <c r="AE345" s="75"/>
    </row>
    <row r="346" spans="1:31" ht="15.75" customHeight="1" x14ac:dyDescent="0.25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  <c r="AC346" s="75"/>
      <c r="AD346" s="75"/>
      <c r="AE346" s="75"/>
    </row>
    <row r="347" spans="1:31" ht="15.75" customHeight="1" x14ac:dyDescent="0.25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  <c r="AC347" s="75"/>
      <c r="AD347" s="75"/>
      <c r="AE347" s="75"/>
    </row>
    <row r="348" spans="1:31" ht="15.75" customHeight="1" x14ac:dyDescent="0.25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  <c r="AC348" s="75"/>
      <c r="AD348" s="75"/>
      <c r="AE348" s="75"/>
    </row>
    <row r="349" spans="1:31" ht="15.75" customHeight="1" x14ac:dyDescent="0.25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  <c r="AC349" s="75"/>
      <c r="AD349" s="75"/>
      <c r="AE349" s="75"/>
    </row>
    <row r="350" spans="1:31" ht="15.75" customHeight="1" x14ac:dyDescent="0.25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  <c r="AB350" s="75"/>
      <c r="AC350" s="75"/>
      <c r="AD350" s="75"/>
      <c r="AE350" s="75"/>
    </row>
    <row r="351" spans="1:31" ht="15.75" customHeight="1" x14ac:dyDescent="0.25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  <c r="AC351" s="75"/>
      <c r="AD351" s="75"/>
      <c r="AE351" s="75"/>
    </row>
    <row r="352" spans="1:31" ht="15.75" customHeight="1" x14ac:dyDescent="0.25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  <c r="AB352" s="75"/>
      <c r="AC352" s="75"/>
      <c r="AD352" s="75"/>
      <c r="AE352" s="75"/>
    </row>
    <row r="353" spans="1:31" ht="15.75" customHeight="1" x14ac:dyDescent="0.25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  <c r="AB353" s="75"/>
      <c r="AC353" s="75"/>
      <c r="AD353" s="75"/>
      <c r="AE353" s="75"/>
    </row>
    <row r="354" spans="1:31" ht="15.75" customHeight="1" x14ac:dyDescent="0.25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  <c r="AB354" s="75"/>
      <c r="AC354" s="75"/>
      <c r="AD354" s="75"/>
      <c r="AE354" s="75"/>
    </row>
    <row r="355" spans="1:31" ht="15.75" customHeight="1" x14ac:dyDescent="0.25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  <c r="AA355" s="75"/>
      <c r="AB355" s="75"/>
      <c r="AC355" s="75"/>
      <c r="AD355" s="75"/>
      <c r="AE355" s="75"/>
    </row>
    <row r="356" spans="1:31" ht="15.75" customHeight="1" x14ac:dyDescent="0.25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  <c r="AA356" s="75"/>
      <c r="AB356" s="75"/>
      <c r="AC356" s="75"/>
      <c r="AD356" s="75"/>
      <c r="AE356" s="75"/>
    </row>
    <row r="357" spans="1:31" ht="15.75" customHeight="1" x14ac:dyDescent="0.25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  <c r="AA357" s="75"/>
      <c r="AB357" s="75"/>
      <c r="AC357" s="75"/>
      <c r="AD357" s="75"/>
      <c r="AE357" s="75"/>
    </row>
    <row r="358" spans="1:31" ht="15.75" customHeight="1" x14ac:dyDescent="0.25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  <c r="AA358" s="75"/>
      <c r="AB358" s="75"/>
      <c r="AC358" s="75"/>
      <c r="AD358" s="75"/>
      <c r="AE358" s="75"/>
    </row>
    <row r="359" spans="1:31" ht="15.75" customHeight="1" x14ac:dyDescent="0.25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  <c r="AA359" s="75"/>
      <c r="AB359" s="75"/>
      <c r="AC359" s="75"/>
      <c r="AD359" s="75"/>
      <c r="AE359" s="75"/>
    </row>
    <row r="360" spans="1:31" ht="15.75" customHeight="1" x14ac:dyDescent="0.25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  <c r="AA360" s="75"/>
      <c r="AB360" s="75"/>
      <c r="AC360" s="75"/>
      <c r="AD360" s="75"/>
      <c r="AE360" s="75"/>
    </row>
    <row r="361" spans="1:31" ht="15.75" customHeight="1" x14ac:dyDescent="0.25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  <c r="AA361" s="75"/>
      <c r="AB361" s="75"/>
      <c r="AC361" s="75"/>
      <c r="AD361" s="75"/>
      <c r="AE361" s="75"/>
    </row>
    <row r="362" spans="1:31" ht="15.75" customHeight="1" x14ac:dyDescent="0.25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  <c r="AA362" s="75"/>
      <c r="AB362" s="75"/>
      <c r="AC362" s="75"/>
      <c r="AD362" s="75"/>
      <c r="AE362" s="75"/>
    </row>
    <row r="363" spans="1:31" ht="15.75" customHeight="1" x14ac:dyDescent="0.25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  <c r="AA363" s="75"/>
      <c r="AB363" s="75"/>
      <c r="AC363" s="75"/>
      <c r="AD363" s="75"/>
      <c r="AE363" s="75"/>
    </row>
    <row r="364" spans="1:31" ht="15.75" customHeight="1" x14ac:dyDescent="0.25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  <c r="AA364" s="75"/>
      <c r="AB364" s="75"/>
      <c r="AC364" s="75"/>
      <c r="AD364" s="75"/>
      <c r="AE364" s="75"/>
    </row>
    <row r="365" spans="1:31" ht="15.75" customHeight="1" x14ac:dyDescent="0.25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  <c r="AA365" s="75"/>
      <c r="AB365" s="75"/>
      <c r="AC365" s="75"/>
      <c r="AD365" s="75"/>
      <c r="AE365" s="75"/>
    </row>
    <row r="366" spans="1:31" ht="15.75" customHeight="1" x14ac:dyDescent="0.25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  <c r="AA366" s="75"/>
      <c r="AB366" s="75"/>
      <c r="AC366" s="75"/>
      <c r="AD366" s="75"/>
      <c r="AE366" s="75"/>
    </row>
    <row r="367" spans="1:31" ht="15.75" customHeight="1" x14ac:dyDescent="0.25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  <c r="AA367" s="75"/>
      <c r="AB367" s="75"/>
      <c r="AC367" s="75"/>
      <c r="AD367" s="75"/>
      <c r="AE367" s="75"/>
    </row>
    <row r="368" spans="1:31" ht="15.75" customHeight="1" x14ac:dyDescent="0.25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75"/>
      <c r="AC368" s="75"/>
      <c r="AD368" s="75"/>
      <c r="AE368" s="75"/>
    </row>
    <row r="369" spans="1:31" ht="15.75" customHeight="1" x14ac:dyDescent="0.25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75"/>
      <c r="AC369" s="75"/>
      <c r="AD369" s="75"/>
      <c r="AE369" s="75"/>
    </row>
    <row r="370" spans="1:31" ht="15.75" customHeight="1" x14ac:dyDescent="0.25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  <c r="AB370" s="75"/>
      <c r="AC370" s="75"/>
      <c r="AD370" s="75"/>
      <c r="AE370" s="75"/>
    </row>
    <row r="371" spans="1:31" ht="15.75" customHeight="1" x14ac:dyDescent="0.25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  <c r="AB371" s="75"/>
      <c r="AC371" s="75"/>
      <c r="AD371" s="75"/>
      <c r="AE371" s="75"/>
    </row>
    <row r="372" spans="1:31" ht="15.75" customHeight="1" x14ac:dyDescent="0.25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  <c r="AB372" s="75"/>
      <c r="AC372" s="75"/>
      <c r="AD372" s="75"/>
      <c r="AE372" s="75"/>
    </row>
    <row r="373" spans="1:31" ht="15.75" customHeight="1" x14ac:dyDescent="0.25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  <c r="AB373" s="75"/>
      <c r="AC373" s="75"/>
      <c r="AD373" s="75"/>
      <c r="AE373" s="75"/>
    </row>
    <row r="374" spans="1:31" ht="15.75" customHeight="1" x14ac:dyDescent="0.25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  <c r="AC374" s="75"/>
      <c r="AD374" s="75"/>
      <c r="AE374" s="75"/>
    </row>
    <row r="375" spans="1:31" ht="15.75" customHeight="1" x14ac:dyDescent="0.25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  <c r="AB375" s="75"/>
      <c r="AC375" s="75"/>
      <c r="AD375" s="75"/>
      <c r="AE375" s="75"/>
    </row>
    <row r="376" spans="1:31" ht="15.75" customHeight="1" x14ac:dyDescent="0.25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  <c r="AB376" s="75"/>
      <c r="AC376" s="75"/>
      <c r="AD376" s="75"/>
      <c r="AE376" s="75"/>
    </row>
    <row r="377" spans="1:31" ht="15.75" customHeight="1" x14ac:dyDescent="0.25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  <c r="AA377" s="75"/>
      <c r="AB377" s="75"/>
      <c r="AC377" s="75"/>
      <c r="AD377" s="75"/>
      <c r="AE377" s="75"/>
    </row>
    <row r="378" spans="1:31" ht="15.75" customHeight="1" x14ac:dyDescent="0.25">
      <c r="A378" s="75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  <c r="AA378" s="75"/>
      <c r="AB378" s="75"/>
      <c r="AC378" s="75"/>
      <c r="AD378" s="75"/>
      <c r="AE378" s="75"/>
    </row>
    <row r="379" spans="1:31" ht="15.75" customHeight="1" x14ac:dyDescent="0.25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  <c r="AA379" s="75"/>
      <c r="AB379" s="75"/>
      <c r="AC379" s="75"/>
      <c r="AD379" s="75"/>
      <c r="AE379" s="75"/>
    </row>
    <row r="380" spans="1:31" ht="15.75" customHeight="1" x14ac:dyDescent="0.25">
      <c r="A380" s="75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  <c r="AA380" s="75"/>
      <c r="AB380" s="75"/>
      <c r="AC380" s="75"/>
      <c r="AD380" s="75"/>
      <c r="AE380" s="75"/>
    </row>
    <row r="381" spans="1:31" ht="15.75" customHeight="1" x14ac:dyDescent="0.25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  <c r="AA381" s="75"/>
      <c r="AB381" s="75"/>
      <c r="AC381" s="75"/>
      <c r="AD381" s="75"/>
      <c r="AE381" s="75"/>
    </row>
    <row r="382" spans="1:31" ht="15.75" customHeight="1" x14ac:dyDescent="0.25">
      <c r="A382" s="75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  <c r="AA382" s="75"/>
      <c r="AB382" s="75"/>
      <c r="AC382" s="75"/>
      <c r="AD382" s="75"/>
      <c r="AE382" s="75"/>
    </row>
    <row r="383" spans="1:31" ht="15.75" customHeight="1" x14ac:dyDescent="0.25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  <c r="AA383" s="75"/>
      <c r="AB383" s="75"/>
      <c r="AC383" s="75"/>
      <c r="AD383" s="75"/>
      <c r="AE383" s="75"/>
    </row>
    <row r="384" spans="1:31" ht="15.75" customHeight="1" x14ac:dyDescent="0.25">
      <c r="A384" s="75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  <c r="AA384" s="75"/>
      <c r="AB384" s="75"/>
      <c r="AC384" s="75"/>
      <c r="AD384" s="75"/>
      <c r="AE384" s="75"/>
    </row>
    <row r="385" spans="1:31" ht="15.75" customHeight="1" x14ac:dyDescent="0.25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  <c r="AA385" s="75"/>
      <c r="AB385" s="75"/>
      <c r="AC385" s="75"/>
      <c r="AD385" s="75"/>
      <c r="AE385" s="75"/>
    </row>
    <row r="386" spans="1:31" ht="15.75" customHeight="1" x14ac:dyDescent="0.25">
      <c r="A386" s="75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  <c r="AA386" s="75"/>
      <c r="AB386" s="75"/>
      <c r="AC386" s="75"/>
      <c r="AD386" s="75"/>
      <c r="AE386" s="75"/>
    </row>
    <row r="387" spans="1:31" ht="15.75" customHeight="1" x14ac:dyDescent="0.25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  <c r="AA387" s="75"/>
      <c r="AB387" s="75"/>
      <c r="AC387" s="75"/>
      <c r="AD387" s="75"/>
      <c r="AE387" s="75"/>
    </row>
    <row r="388" spans="1:31" ht="15.75" customHeight="1" x14ac:dyDescent="0.25">
      <c r="A388" s="75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  <c r="AA388" s="75"/>
      <c r="AB388" s="75"/>
      <c r="AC388" s="75"/>
      <c r="AD388" s="75"/>
      <c r="AE388" s="75"/>
    </row>
    <row r="389" spans="1:31" ht="15.75" customHeight="1" x14ac:dyDescent="0.25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  <c r="AA389" s="75"/>
      <c r="AB389" s="75"/>
      <c r="AC389" s="75"/>
      <c r="AD389" s="75"/>
      <c r="AE389" s="75"/>
    </row>
    <row r="390" spans="1:31" ht="15.75" customHeight="1" x14ac:dyDescent="0.25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  <c r="AA390" s="75"/>
      <c r="AB390" s="75"/>
      <c r="AC390" s="75"/>
      <c r="AD390" s="75"/>
      <c r="AE390" s="75"/>
    </row>
    <row r="391" spans="1:31" ht="15.75" customHeight="1" x14ac:dyDescent="0.25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  <c r="AA391" s="75"/>
      <c r="AB391" s="75"/>
      <c r="AC391" s="75"/>
      <c r="AD391" s="75"/>
      <c r="AE391" s="75"/>
    </row>
    <row r="392" spans="1:31" ht="15.75" customHeight="1" x14ac:dyDescent="0.25">
      <c r="A392" s="75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  <c r="AA392" s="75"/>
      <c r="AB392" s="75"/>
      <c r="AC392" s="75"/>
      <c r="AD392" s="75"/>
      <c r="AE392" s="75"/>
    </row>
    <row r="393" spans="1:31" ht="15.75" customHeight="1" x14ac:dyDescent="0.25">
      <c r="A393" s="75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  <c r="AA393" s="75"/>
      <c r="AB393" s="75"/>
      <c r="AC393" s="75"/>
      <c r="AD393" s="75"/>
      <c r="AE393" s="75"/>
    </row>
    <row r="394" spans="1:31" ht="15.75" customHeight="1" x14ac:dyDescent="0.25">
      <c r="A394" s="75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  <c r="AA394" s="75"/>
      <c r="AB394" s="75"/>
      <c r="AC394" s="75"/>
      <c r="AD394" s="75"/>
      <c r="AE394" s="75"/>
    </row>
    <row r="395" spans="1:31" ht="15.75" customHeight="1" x14ac:dyDescent="0.25">
      <c r="A395" s="75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  <c r="AA395" s="75"/>
      <c r="AB395" s="75"/>
      <c r="AC395" s="75"/>
      <c r="AD395" s="75"/>
      <c r="AE395" s="75"/>
    </row>
    <row r="396" spans="1:31" ht="15.75" customHeight="1" x14ac:dyDescent="0.25">
      <c r="A396" s="75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  <c r="AA396" s="75"/>
      <c r="AB396" s="75"/>
      <c r="AC396" s="75"/>
      <c r="AD396" s="75"/>
      <c r="AE396" s="75"/>
    </row>
    <row r="397" spans="1:31" ht="15.75" customHeight="1" x14ac:dyDescent="0.25">
      <c r="A397" s="75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  <c r="AA397" s="75"/>
      <c r="AB397" s="75"/>
      <c r="AC397" s="75"/>
      <c r="AD397" s="75"/>
      <c r="AE397" s="75"/>
    </row>
    <row r="398" spans="1:31" ht="15.75" customHeight="1" x14ac:dyDescent="0.25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  <c r="AA398" s="75"/>
      <c r="AB398" s="75"/>
      <c r="AC398" s="75"/>
      <c r="AD398" s="75"/>
      <c r="AE398" s="75"/>
    </row>
    <row r="399" spans="1:31" ht="15.75" customHeight="1" x14ac:dyDescent="0.25">
      <c r="A399" s="75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  <c r="AA399" s="75"/>
      <c r="AB399" s="75"/>
      <c r="AC399" s="75"/>
      <c r="AD399" s="75"/>
      <c r="AE399" s="75"/>
    </row>
    <row r="400" spans="1:31" ht="15.75" customHeight="1" x14ac:dyDescent="0.25">
      <c r="A400" s="75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  <c r="AA400" s="75"/>
      <c r="AB400" s="75"/>
      <c r="AC400" s="75"/>
      <c r="AD400" s="75"/>
      <c r="AE400" s="75"/>
    </row>
    <row r="401" spans="1:31" ht="15.75" customHeight="1" x14ac:dyDescent="0.25">
      <c r="A401" s="75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  <c r="AA401" s="75"/>
      <c r="AB401" s="75"/>
      <c r="AC401" s="75"/>
      <c r="AD401" s="75"/>
      <c r="AE401" s="75"/>
    </row>
    <row r="402" spans="1:31" ht="15.75" customHeight="1" x14ac:dyDescent="0.25">
      <c r="A402" s="75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  <c r="AA402" s="75"/>
      <c r="AB402" s="75"/>
      <c r="AC402" s="75"/>
      <c r="AD402" s="75"/>
      <c r="AE402" s="75"/>
    </row>
    <row r="403" spans="1:31" ht="15.75" customHeight="1" x14ac:dyDescent="0.25">
      <c r="A403" s="75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  <c r="AA403" s="75"/>
      <c r="AB403" s="75"/>
      <c r="AC403" s="75"/>
      <c r="AD403" s="75"/>
      <c r="AE403" s="75"/>
    </row>
    <row r="404" spans="1:31" ht="15.75" customHeight="1" x14ac:dyDescent="0.25">
      <c r="A404" s="75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  <c r="AA404" s="75"/>
      <c r="AB404" s="75"/>
      <c r="AC404" s="75"/>
      <c r="AD404" s="75"/>
      <c r="AE404" s="75"/>
    </row>
    <row r="405" spans="1:31" ht="15.75" customHeight="1" x14ac:dyDescent="0.25">
      <c r="A405" s="75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  <c r="AA405" s="75"/>
      <c r="AB405" s="75"/>
      <c r="AC405" s="75"/>
      <c r="AD405" s="75"/>
      <c r="AE405" s="75"/>
    </row>
    <row r="406" spans="1:31" ht="15.75" customHeight="1" x14ac:dyDescent="0.25">
      <c r="A406" s="75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  <c r="AA406" s="75"/>
      <c r="AB406" s="75"/>
      <c r="AC406" s="75"/>
      <c r="AD406" s="75"/>
      <c r="AE406" s="75"/>
    </row>
    <row r="407" spans="1:31" ht="15.75" customHeight="1" x14ac:dyDescent="0.25">
      <c r="A407" s="75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  <c r="AA407" s="75"/>
      <c r="AB407" s="75"/>
      <c r="AC407" s="75"/>
      <c r="AD407" s="75"/>
      <c r="AE407" s="75"/>
    </row>
    <row r="408" spans="1:31" ht="15.75" customHeight="1" x14ac:dyDescent="0.25">
      <c r="A408" s="75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  <c r="AA408" s="75"/>
      <c r="AB408" s="75"/>
      <c r="AC408" s="75"/>
      <c r="AD408" s="75"/>
      <c r="AE408" s="75"/>
    </row>
    <row r="409" spans="1:31" ht="15.75" customHeight="1" x14ac:dyDescent="0.25">
      <c r="A409" s="75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  <c r="AA409" s="75"/>
      <c r="AB409" s="75"/>
      <c r="AC409" s="75"/>
      <c r="AD409" s="75"/>
      <c r="AE409" s="75"/>
    </row>
    <row r="410" spans="1:31" ht="15.75" customHeight="1" x14ac:dyDescent="0.25">
      <c r="A410" s="75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  <c r="AA410" s="75"/>
      <c r="AB410" s="75"/>
      <c r="AC410" s="75"/>
      <c r="AD410" s="75"/>
      <c r="AE410" s="75"/>
    </row>
    <row r="411" spans="1:31" ht="15.75" customHeight="1" x14ac:dyDescent="0.25">
      <c r="A411" s="75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  <c r="AA411" s="75"/>
      <c r="AB411" s="75"/>
      <c r="AC411" s="75"/>
      <c r="AD411" s="75"/>
      <c r="AE411" s="75"/>
    </row>
    <row r="412" spans="1:31" ht="15.75" customHeight="1" x14ac:dyDescent="0.25">
      <c r="A412" s="75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  <c r="AA412" s="75"/>
      <c r="AB412" s="75"/>
      <c r="AC412" s="75"/>
      <c r="AD412" s="75"/>
      <c r="AE412" s="75"/>
    </row>
    <row r="413" spans="1:31" ht="15.75" customHeight="1" x14ac:dyDescent="0.25">
      <c r="A413" s="75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  <c r="AA413" s="75"/>
      <c r="AB413" s="75"/>
      <c r="AC413" s="75"/>
      <c r="AD413" s="75"/>
      <c r="AE413" s="75"/>
    </row>
    <row r="414" spans="1:31" ht="15.75" customHeight="1" x14ac:dyDescent="0.25">
      <c r="A414" s="75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  <c r="AA414" s="75"/>
      <c r="AB414" s="75"/>
      <c r="AC414" s="75"/>
      <c r="AD414" s="75"/>
      <c r="AE414" s="75"/>
    </row>
    <row r="415" spans="1:31" ht="15.75" customHeight="1" x14ac:dyDescent="0.25">
      <c r="A415" s="75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  <c r="AA415" s="75"/>
      <c r="AB415" s="75"/>
      <c r="AC415" s="75"/>
      <c r="AD415" s="75"/>
      <c r="AE415" s="75"/>
    </row>
    <row r="416" spans="1:31" ht="15.75" customHeight="1" x14ac:dyDescent="0.25">
      <c r="A416" s="75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  <c r="AA416" s="75"/>
      <c r="AB416" s="75"/>
      <c r="AC416" s="75"/>
      <c r="AD416" s="75"/>
      <c r="AE416" s="75"/>
    </row>
    <row r="417" spans="1:31" ht="15.75" customHeight="1" x14ac:dyDescent="0.25">
      <c r="A417" s="75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  <c r="AA417" s="75"/>
      <c r="AB417" s="75"/>
      <c r="AC417" s="75"/>
      <c r="AD417" s="75"/>
      <c r="AE417" s="75"/>
    </row>
    <row r="418" spans="1:31" ht="15.75" customHeight="1" x14ac:dyDescent="0.25">
      <c r="A418" s="75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  <c r="AA418" s="75"/>
      <c r="AB418" s="75"/>
      <c r="AC418" s="75"/>
      <c r="AD418" s="75"/>
      <c r="AE418" s="75"/>
    </row>
    <row r="419" spans="1:31" ht="15.75" customHeight="1" x14ac:dyDescent="0.25">
      <c r="A419" s="75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  <c r="AA419" s="75"/>
      <c r="AB419" s="75"/>
      <c r="AC419" s="75"/>
      <c r="AD419" s="75"/>
      <c r="AE419" s="75"/>
    </row>
    <row r="420" spans="1:31" ht="15.75" customHeight="1" x14ac:dyDescent="0.25">
      <c r="A420" s="75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  <c r="AA420" s="75"/>
      <c r="AB420" s="75"/>
      <c r="AC420" s="75"/>
      <c r="AD420" s="75"/>
      <c r="AE420" s="75"/>
    </row>
    <row r="421" spans="1:31" ht="15.75" customHeight="1" x14ac:dyDescent="0.25">
      <c r="A421" s="75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  <c r="AA421" s="75"/>
      <c r="AB421" s="75"/>
      <c r="AC421" s="75"/>
      <c r="AD421" s="75"/>
      <c r="AE421" s="75"/>
    </row>
    <row r="422" spans="1:31" ht="15.75" customHeight="1" x14ac:dyDescent="0.25">
      <c r="A422" s="75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  <c r="AA422" s="75"/>
      <c r="AB422" s="75"/>
      <c r="AC422" s="75"/>
      <c r="AD422" s="75"/>
      <c r="AE422" s="75"/>
    </row>
    <row r="423" spans="1:31" ht="15.75" customHeight="1" x14ac:dyDescent="0.25">
      <c r="A423" s="75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  <c r="AA423" s="75"/>
      <c r="AB423" s="75"/>
      <c r="AC423" s="75"/>
      <c r="AD423" s="75"/>
      <c r="AE423" s="75"/>
    </row>
    <row r="424" spans="1:31" ht="15.75" customHeight="1" x14ac:dyDescent="0.25">
      <c r="A424" s="75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  <c r="AA424" s="75"/>
      <c r="AB424" s="75"/>
      <c r="AC424" s="75"/>
      <c r="AD424" s="75"/>
      <c r="AE424" s="75"/>
    </row>
    <row r="425" spans="1:31" ht="15.75" customHeight="1" x14ac:dyDescent="0.25">
      <c r="A425" s="75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  <c r="AA425" s="75"/>
      <c r="AB425" s="75"/>
      <c r="AC425" s="75"/>
      <c r="AD425" s="75"/>
      <c r="AE425" s="75"/>
    </row>
    <row r="426" spans="1:31" ht="15.75" customHeight="1" x14ac:dyDescent="0.25">
      <c r="A426" s="75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  <c r="AA426" s="75"/>
      <c r="AB426" s="75"/>
      <c r="AC426" s="75"/>
      <c r="AD426" s="75"/>
      <c r="AE426" s="75"/>
    </row>
    <row r="427" spans="1:31" ht="15.75" customHeight="1" x14ac:dyDescent="0.25">
      <c r="A427" s="75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  <c r="AA427" s="75"/>
      <c r="AB427" s="75"/>
      <c r="AC427" s="75"/>
      <c r="AD427" s="75"/>
      <c r="AE427" s="75"/>
    </row>
    <row r="428" spans="1:31" ht="15.75" customHeight="1" x14ac:dyDescent="0.25">
      <c r="A428" s="75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  <c r="AA428" s="75"/>
      <c r="AB428" s="75"/>
      <c r="AC428" s="75"/>
      <c r="AD428" s="75"/>
      <c r="AE428" s="75"/>
    </row>
    <row r="429" spans="1:31" ht="15.75" customHeight="1" x14ac:dyDescent="0.25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  <c r="AA429" s="75"/>
      <c r="AB429" s="75"/>
      <c r="AC429" s="75"/>
      <c r="AD429" s="75"/>
      <c r="AE429" s="75"/>
    </row>
    <row r="430" spans="1:31" ht="15.75" customHeight="1" x14ac:dyDescent="0.25">
      <c r="A430" s="75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  <c r="AA430" s="75"/>
      <c r="AB430" s="75"/>
      <c r="AC430" s="75"/>
      <c r="AD430" s="75"/>
      <c r="AE430" s="75"/>
    </row>
    <row r="431" spans="1:31" ht="15.75" customHeight="1" x14ac:dyDescent="0.25">
      <c r="A431" s="75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  <c r="AA431" s="75"/>
      <c r="AB431" s="75"/>
      <c r="AC431" s="75"/>
      <c r="AD431" s="75"/>
      <c r="AE431" s="75"/>
    </row>
    <row r="432" spans="1:31" ht="15.75" customHeight="1" x14ac:dyDescent="0.25">
      <c r="A432" s="75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  <c r="AA432" s="75"/>
      <c r="AB432" s="75"/>
      <c r="AC432" s="75"/>
      <c r="AD432" s="75"/>
      <c r="AE432" s="75"/>
    </row>
    <row r="433" spans="1:31" ht="15.75" customHeight="1" x14ac:dyDescent="0.25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  <c r="AA433" s="75"/>
      <c r="AB433" s="75"/>
      <c r="AC433" s="75"/>
      <c r="AD433" s="75"/>
      <c r="AE433" s="75"/>
    </row>
    <row r="434" spans="1:31" ht="15.75" customHeight="1" x14ac:dyDescent="0.25">
      <c r="A434" s="75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  <c r="AA434" s="75"/>
      <c r="AB434" s="75"/>
      <c r="AC434" s="75"/>
      <c r="AD434" s="75"/>
      <c r="AE434" s="75"/>
    </row>
    <row r="435" spans="1:31" ht="15.75" customHeight="1" x14ac:dyDescent="0.25">
      <c r="A435" s="75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  <c r="AA435" s="75"/>
      <c r="AB435" s="75"/>
      <c r="AC435" s="75"/>
      <c r="AD435" s="75"/>
      <c r="AE435" s="75"/>
    </row>
    <row r="436" spans="1:31" ht="15.75" customHeight="1" x14ac:dyDescent="0.25">
      <c r="A436" s="75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  <c r="AA436" s="75"/>
      <c r="AB436" s="75"/>
      <c r="AC436" s="75"/>
      <c r="AD436" s="75"/>
      <c r="AE436" s="75"/>
    </row>
    <row r="437" spans="1:31" ht="15.75" customHeight="1" x14ac:dyDescent="0.25">
      <c r="A437" s="75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  <c r="AA437" s="75"/>
      <c r="AB437" s="75"/>
      <c r="AC437" s="75"/>
      <c r="AD437" s="75"/>
      <c r="AE437" s="75"/>
    </row>
    <row r="438" spans="1:31" ht="15.75" customHeight="1" x14ac:dyDescent="0.25">
      <c r="A438" s="75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  <c r="AA438" s="75"/>
      <c r="AB438" s="75"/>
      <c r="AC438" s="75"/>
      <c r="AD438" s="75"/>
      <c r="AE438" s="75"/>
    </row>
    <row r="439" spans="1:31" ht="15.75" customHeight="1" x14ac:dyDescent="0.25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  <c r="AA439" s="75"/>
      <c r="AB439" s="75"/>
      <c r="AC439" s="75"/>
      <c r="AD439" s="75"/>
      <c r="AE439" s="75"/>
    </row>
    <row r="440" spans="1:31" ht="15.75" customHeight="1" x14ac:dyDescent="0.25">
      <c r="A440" s="75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  <c r="AA440" s="75"/>
      <c r="AB440" s="75"/>
      <c r="AC440" s="75"/>
      <c r="AD440" s="75"/>
      <c r="AE440" s="75"/>
    </row>
    <row r="441" spans="1:31" ht="15.75" customHeight="1" x14ac:dyDescent="0.25">
      <c r="A441" s="75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  <c r="AA441" s="75"/>
      <c r="AB441" s="75"/>
      <c r="AC441" s="75"/>
      <c r="AD441" s="75"/>
      <c r="AE441" s="75"/>
    </row>
    <row r="442" spans="1:31" ht="15.75" customHeight="1" x14ac:dyDescent="0.25">
      <c r="A442" s="75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  <c r="AA442" s="75"/>
      <c r="AB442" s="75"/>
      <c r="AC442" s="75"/>
      <c r="AD442" s="75"/>
      <c r="AE442" s="75"/>
    </row>
    <row r="443" spans="1:31" ht="15.75" customHeight="1" x14ac:dyDescent="0.25">
      <c r="A443" s="75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  <c r="AA443" s="75"/>
      <c r="AB443" s="75"/>
      <c r="AC443" s="75"/>
      <c r="AD443" s="75"/>
      <c r="AE443" s="75"/>
    </row>
    <row r="444" spans="1:31" ht="15.75" customHeight="1" x14ac:dyDescent="0.25">
      <c r="A444" s="75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  <c r="AA444" s="75"/>
      <c r="AB444" s="75"/>
      <c r="AC444" s="75"/>
      <c r="AD444" s="75"/>
      <c r="AE444" s="75"/>
    </row>
    <row r="445" spans="1:31" ht="15.75" customHeight="1" x14ac:dyDescent="0.25">
      <c r="A445" s="75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  <c r="AA445" s="75"/>
      <c r="AB445" s="75"/>
      <c r="AC445" s="75"/>
      <c r="AD445" s="75"/>
      <c r="AE445" s="75"/>
    </row>
    <row r="446" spans="1:31" ht="15.75" customHeight="1" x14ac:dyDescent="0.25">
      <c r="A446" s="75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  <c r="AA446" s="75"/>
      <c r="AB446" s="75"/>
      <c r="AC446" s="75"/>
      <c r="AD446" s="75"/>
      <c r="AE446" s="75"/>
    </row>
    <row r="447" spans="1:31" ht="15.75" customHeight="1" x14ac:dyDescent="0.25">
      <c r="A447" s="75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  <c r="AA447" s="75"/>
      <c r="AB447" s="75"/>
      <c r="AC447" s="75"/>
      <c r="AD447" s="75"/>
      <c r="AE447" s="75"/>
    </row>
    <row r="448" spans="1:31" ht="15.75" customHeight="1" x14ac:dyDescent="0.25">
      <c r="A448" s="75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  <c r="AA448" s="75"/>
      <c r="AB448" s="75"/>
      <c r="AC448" s="75"/>
      <c r="AD448" s="75"/>
      <c r="AE448" s="75"/>
    </row>
    <row r="449" spans="1:31" ht="15.75" customHeight="1" x14ac:dyDescent="0.25">
      <c r="A449" s="75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  <c r="AA449" s="75"/>
      <c r="AB449" s="75"/>
      <c r="AC449" s="75"/>
      <c r="AD449" s="75"/>
      <c r="AE449" s="75"/>
    </row>
    <row r="450" spans="1:31" ht="15.75" customHeight="1" x14ac:dyDescent="0.25">
      <c r="A450" s="75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  <c r="AA450" s="75"/>
      <c r="AB450" s="75"/>
      <c r="AC450" s="75"/>
      <c r="AD450" s="75"/>
      <c r="AE450" s="75"/>
    </row>
    <row r="451" spans="1:31" ht="15.75" customHeight="1" x14ac:dyDescent="0.25">
      <c r="A451" s="75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  <c r="AA451" s="75"/>
      <c r="AB451" s="75"/>
      <c r="AC451" s="75"/>
      <c r="AD451" s="75"/>
      <c r="AE451" s="75"/>
    </row>
    <row r="452" spans="1:31" ht="15.75" customHeight="1" x14ac:dyDescent="0.25">
      <c r="A452" s="75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  <c r="AA452" s="75"/>
      <c r="AB452" s="75"/>
      <c r="AC452" s="75"/>
      <c r="AD452" s="75"/>
      <c r="AE452" s="75"/>
    </row>
    <row r="453" spans="1:31" ht="15.75" customHeight="1" x14ac:dyDescent="0.25">
      <c r="A453" s="75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  <c r="AA453" s="75"/>
      <c r="AB453" s="75"/>
      <c r="AC453" s="75"/>
      <c r="AD453" s="75"/>
      <c r="AE453" s="75"/>
    </row>
    <row r="454" spans="1:31" ht="15.75" customHeight="1" x14ac:dyDescent="0.25">
      <c r="A454" s="75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  <c r="AA454" s="75"/>
      <c r="AB454" s="75"/>
      <c r="AC454" s="75"/>
      <c r="AD454" s="75"/>
      <c r="AE454" s="75"/>
    </row>
    <row r="455" spans="1:31" ht="15.75" customHeight="1" x14ac:dyDescent="0.25">
      <c r="A455" s="75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  <c r="AA455" s="75"/>
      <c r="AB455" s="75"/>
      <c r="AC455" s="75"/>
      <c r="AD455" s="75"/>
      <c r="AE455" s="75"/>
    </row>
    <row r="456" spans="1:31" ht="15.75" customHeight="1" x14ac:dyDescent="0.25">
      <c r="A456" s="75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  <c r="AA456" s="75"/>
      <c r="AB456" s="75"/>
      <c r="AC456" s="75"/>
      <c r="AD456" s="75"/>
      <c r="AE456" s="75"/>
    </row>
    <row r="457" spans="1:31" ht="15.75" customHeight="1" x14ac:dyDescent="0.25">
      <c r="A457" s="75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  <c r="AA457" s="75"/>
      <c r="AB457" s="75"/>
      <c r="AC457" s="75"/>
      <c r="AD457" s="75"/>
      <c r="AE457" s="75"/>
    </row>
    <row r="458" spans="1:31" ht="15.75" customHeight="1" x14ac:dyDescent="0.25">
      <c r="A458" s="75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  <c r="AA458" s="75"/>
      <c r="AB458" s="75"/>
      <c r="AC458" s="75"/>
      <c r="AD458" s="75"/>
      <c r="AE458" s="75"/>
    </row>
    <row r="459" spans="1:31" ht="15.75" customHeight="1" x14ac:dyDescent="0.25">
      <c r="A459" s="75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  <c r="AA459" s="75"/>
      <c r="AB459" s="75"/>
      <c r="AC459" s="75"/>
      <c r="AD459" s="75"/>
      <c r="AE459" s="75"/>
    </row>
    <row r="460" spans="1:31" ht="15.75" customHeight="1" x14ac:dyDescent="0.25">
      <c r="A460" s="75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  <c r="AA460" s="75"/>
      <c r="AB460" s="75"/>
      <c r="AC460" s="75"/>
      <c r="AD460" s="75"/>
      <c r="AE460" s="75"/>
    </row>
    <row r="461" spans="1:31" ht="15.75" customHeight="1" x14ac:dyDescent="0.25">
      <c r="A461" s="75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  <c r="AA461" s="75"/>
      <c r="AB461" s="75"/>
      <c r="AC461" s="75"/>
      <c r="AD461" s="75"/>
      <c r="AE461" s="75"/>
    </row>
    <row r="462" spans="1:31" ht="15.75" customHeight="1" x14ac:dyDescent="0.25">
      <c r="A462" s="75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  <c r="AA462" s="75"/>
      <c r="AB462" s="75"/>
      <c r="AC462" s="75"/>
      <c r="AD462" s="75"/>
      <c r="AE462" s="75"/>
    </row>
    <row r="463" spans="1:31" ht="15.75" customHeight="1" x14ac:dyDescent="0.25">
      <c r="A463" s="75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  <c r="AA463" s="75"/>
      <c r="AB463" s="75"/>
      <c r="AC463" s="75"/>
      <c r="AD463" s="75"/>
      <c r="AE463" s="75"/>
    </row>
    <row r="464" spans="1:31" ht="15.75" customHeight="1" x14ac:dyDescent="0.25">
      <c r="A464" s="75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  <c r="AA464" s="75"/>
      <c r="AB464" s="75"/>
      <c r="AC464" s="75"/>
      <c r="AD464" s="75"/>
      <c r="AE464" s="75"/>
    </row>
    <row r="465" spans="1:31" ht="15.75" customHeight="1" x14ac:dyDescent="0.25">
      <c r="A465" s="75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  <c r="AA465" s="75"/>
      <c r="AB465" s="75"/>
      <c r="AC465" s="75"/>
      <c r="AD465" s="75"/>
      <c r="AE465" s="75"/>
    </row>
    <row r="466" spans="1:31" ht="15.75" customHeight="1" x14ac:dyDescent="0.25">
      <c r="A466" s="75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  <c r="AA466" s="75"/>
      <c r="AB466" s="75"/>
      <c r="AC466" s="75"/>
      <c r="AD466" s="75"/>
      <c r="AE466" s="75"/>
    </row>
    <row r="467" spans="1:31" ht="15.75" customHeight="1" x14ac:dyDescent="0.25">
      <c r="A467" s="75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  <c r="AA467" s="75"/>
      <c r="AB467" s="75"/>
      <c r="AC467" s="75"/>
      <c r="AD467" s="75"/>
      <c r="AE467" s="75"/>
    </row>
    <row r="468" spans="1:31" ht="15.75" customHeight="1" x14ac:dyDescent="0.25">
      <c r="A468" s="75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  <c r="AA468" s="75"/>
      <c r="AB468" s="75"/>
      <c r="AC468" s="75"/>
      <c r="AD468" s="75"/>
      <c r="AE468" s="75"/>
    </row>
    <row r="469" spans="1:31" ht="15.75" customHeight="1" x14ac:dyDescent="0.25">
      <c r="A469" s="75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  <c r="AA469" s="75"/>
      <c r="AB469" s="75"/>
      <c r="AC469" s="75"/>
      <c r="AD469" s="75"/>
      <c r="AE469" s="75"/>
    </row>
    <row r="470" spans="1:31" ht="15.75" customHeight="1" x14ac:dyDescent="0.25">
      <c r="A470" s="75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  <c r="AA470" s="75"/>
      <c r="AB470" s="75"/>
      <c r="AC470" s="75"/>
      <c r="AD470" s="75"/>
      <c r="AE470" s="75"/>
    </row>
    <row r="471" spans="1:31" ht="15.75" customHeight="1" x14ac:dyDescent="0.25">
      <c r="A471" s="75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  <c r="AA471" s="75"/>
      <c r="AB471" s="75"/>
      <c r="AC471" s="75"/>
      <c r="AD471" s="75"/>
      <c r="AE471" s="75"/>
    </row>
    <row r="472" spans="1:31" ht="15.75" customHeight="1" x14ac:dyDescent="0.25">
      <c r="A472" s="75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  <c r="AA472" s="75"/>
      <c r="AB472" s="75"/>
      <c r="AC472" s="75"/>
      <c r="AD472" s="75"/>
      <c r="AE472" s="75"/>
    </row>
    <row r="473" spans="1:31" ht="15.75" customHeight="1" x14ac:dyDescent="0.25">
      <c r="A473" s="75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  <c r="AA473" s="75"/>
      <c r="AB473" s="75"/>
      <c r="AC473" s="75"/>
      <c r="AD473" s="75"/>
      <c r="AE473" s="75"/>
    </row>
    <row r="474" spans="1:31" ht="15.75" customHeight="1" x14ac:dyDescent="0.25">
      <c r="A474" s="75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  <c r="AA474" s="75"/>
      <c r="AB474" s="75"/>
      <c r="AC474" s="75"/>
      <c r="AD474" s="75"/>
      <c r="AE474" s="75"/>
    </row>
    <row r="475" spans="1:31" ht="15.75" customHeight="1" x14ac:dyDescent="0.25">
      <c r="A475" s="75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  <c r="AA475" s="75"/>
      <c r="AB475" s="75"/>
      <c r="AC475" s="75"/>
      <c r="AD475" s="75"/>
      <c r="AE475" s="75"/>
    </row>
    <row r="476" spans="1:31" ht="15.75" customHeight="1" x14ac:dyDescent="0.25">
      <c r="A476" s="75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  <c r="AA476" s="75"/>
      <c r="AB476" s="75"/>
      <c r="AC476" s="75"/>
      <c r="AD476" s="75"/>
      <c r="AE476" s="75"/>
    </row>
    <row r="477" spans="1:31" ht="15.75" customHeight="1" x14ac:dyDescent="0.25">
      <c r="A477" s="75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  <c r="AA477" s="75"/>
      <c r="AB477" s="75"/>
      <c r="AC477" s="75"/>
      <c r="AD477" s="75"/>
      <c r="AE477" s="75"/>
    </row>
    <row r="478" spans="1:31" ht="15.75" customHeight="1" x14ac:dyDescent="0.25">
      <c r="A478" s="75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  <c r="AA478" s="75"/>
      <c r="AB478" s="75"/>
      <c r="AC478" s="75"/>
      <c r="AD478" s="75"/>
      <c r="AE478" s="75"/>
    </row>
    <row r="479" spans="1:31" ht="15.75" customHeight="1" x14ac:dyDescent="0.25">
      <c r="A479" s="75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  <c r="AA479" s="75"/>
      <c r="AB479" s="75"/>
      <c r="AC479" s="75"/>
      <c r="AD479" s="75"/>
      <c r="AE479" s="75"/>
    </row>
    <row r="480" spans="1:31" ht="15.75" customHeight="1" x14ac:dyDescent="0.25">
      <c r="A480" s="75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  <c r="AA480" s="75"/>
      <c r="AB480" s="75"/>
      <c r="AC480" s="75"/>
      <c r="AD480" s="75"/>
      <c r="AE480" s="75"/>
    </row>
    <row r="481" spans="1:31" ht="15.75" customHeight="1" x14ac:dyDescent="0.25">
      <c r="A481" s="75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  <c r="AA481" s="75"/>
      <c r="AB481" s="75"/>
      <c r="AC481" s="75"/>
      <c r="AD481" s="75"/>
      <c r="AE481" s="75"/>
    </row>
    <row r="482" spans="1:31" ht="15.75" customHeight="1" x14ac:dyDescent="0.25">
      <c r="A482" s="75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  <c r="AA482" s="75"/>
      <c r="AB482" s="75"/>
      <c r="AC482" s="75"/>
      <c r="AD482" s="75"/>
      <c r="AE482" s="75"/>
    </row>
    <row r="483" spans="1:31" ht="15.75" customHeight="1" x14ac:dyDescent="0.25">
      <c r="A483" s="75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  <c r="AA483" s="75"/>
      <c r="AB483" s="75"/>
      <c r="AC483" s="75"/>
      <c r="AD483" s="75"/>
      <c r="AE483" s="75"/>
    </row>
    <row r="484" spans="1:31" ht="15.75" customHeight="1" x14ac:dyDescent="0.25">
      <c r="A484" s="75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  <c r="AA484" s="75"/>
      <c r="AB484" s="75"/>
      <c r="AC484" s="75"/>
      <c r="AD484" s="75"/>
      <c r="AE484" s="75"/>
    </row>
    <row r="485" spans="1:31" ht="15.75" customHeight="1" x14ac:dyDescent="0.25">
      <c r="A485" s="75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  <c r="AA485" s="75"/>
      <c r="AB485" s="75"/>
      <c r="AC485" s="75"/>
      <c r="AD485" s="75"/>
      <c r="AE485" s="75"/>
    </row>
    <row r="486" spans="1:31" ht="15.75" customHeight="1" x14ac:dyDescent="0.25">
      <c r="A486" s="75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  <c r="AA486" s="75"/>
      <c r="AB486" s="75"/>
      <c r="AC486" s="75"/>
      <c r="AD486" s="75"/>
      <c r="AE486" s="75"/>
    </row>
    <row r="487" spans="1:31" ht="15.75" customHeight="1" x14ac:dyDescent="0.25">
      <c r="A487" s="75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  <c r="AA487" s="75"/>
      <c r="AB487" s="75"/>
      <c r="AC487" s="75"/>
      <c r="AD487" s="75"/>
      <c r="AE487" s="75"/>
    </row>
    <row r="488" spans="1:31" ht="15.75" customHeight="1" x14ac:dyDescent="0.25">
      <c r="A488" s="75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  <c r="AA488" s="75"/>
      <c r="AB488" s="75"/>
      <c r="AC488" s="75"/>
      <c r="AD488" s="75"/>
      <c r="AE488" s="75"/>
    </row>
    <row r="489" spans="1:31" ht="15.75" customHeight="1" x14ac:dyDescent="0.25">
      <c r="A489" s="75"/>
      <c r="B489" s="75"/>
      <c r="C489" s="75"/>
      <c r="D489" s="75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  <c r="AA489" s="75"/>
      <c r="AB489" s="75"/>
      <c r="AC489" s="75"/>
      <c r="AD489" s="75"/>
      <c r="AE489" s="75"/>
    </row>
    <row r="490" spans="1:31" ht="15.75" customHeight="1" x14ac:dyDescent="0.25">
      <c r="A490" s="75"/>
      <c r="B490" s="75"/>
      <c r="C490" s="75"/>
      <c r="D490" s="75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  <c r="AA490" s="75"/>
      <c r="AB490" s="75"/>
      <c r="AC490" s="75"/>
      <c r="AD490" s="75"/>
      <c r="AE490" s="75"/>
    </row>
    <row r="491" spans="1:31" ht="15.75" customHeight="1" x14ac:dyDescent="0.25">
      <c r="A491" s="75"/>
      <c r="B491" s="75"/>
      <c r="C491" s="75"/>
      <c r="D491" s="75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  <c r="AA491" s="75"/>
      <c r="AB491" s="75"/>
      <c r="AC491" s="75"/>
      <c r="AD491" s="75"/>
      <c r="AE491" s="75"/>
    </row>
    <row r="492" spans="1:31" ht="15.75" customHeight="1" x14ac:dyDescent="0.25">
      <c r="A492" s="75"/>
      <c r="B492" s="75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  <c r="AA492" s="75"/>
      <c r="AB492" s="75"/>
      <c r="AC492" s="75"/>
      <c r="AD492" s="75"/>
      <c r="AE492" s="75"/>
    </row>
    <row r="493" spans="1:31" ht="15.75" customHeight="1" x14ac:dyDescent="0.25">
      <c r="A493" s="75"/>
      <c r="B493" s="75"/>
      <c r="C493" s="75"/>
      <c r="D493" s="75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  <c r="AA493" s="75"/>
      <c r="AB493" s="75"/>
      <c r="AC493" s="75"/>
      <c r="AD493" s="75"/>
      <c r="AE493" s="75"/>
    </row>
    <row r="494" spans="1:31" ht="15.75" customHeight="1" x14ac:dyDescent="0.25">
      <c r="A494" s="75"/>
      <c r="B494" s="75"/>
      <c r="C494" s="75"/>
      <c r="D494" s="75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  <c r="AA494" s="75"/>
      <c r="AB494" s="75"/>
      <c r="AC494" s="75"/>
      <c r="AD494" s="75"/>
      <c r="AE494" s="75"/>
    </row>
    <row r="495" spans="1:31" ht="15.75" customHeight="1" x14ac:dyDescent="0.25">
      <c r="A495" s="75"/>
      <c r="B495" s="75"/>
      <c r="C495" s="75"/>
      <c r="D495" s="75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  <c r="AA495" s="75"/>
      <c r="AB495" s="75"/>
      <c r="AC495" s="75"/>
      <c r="AD495" s="75"/>
      <c r="AE495" s="75"/>
    </row>
    <row r="496" spans="1:31" ht="15.75" customHeight="1" x14ac:dyDescent="0.25">
      <c r="A496" s="75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  <c r="AA496" s="75"/>
      <c r="AB496" s="75"/>
      <c r="AC496" s="75"/>
      <c r="AD496" s="75"/>
      <c r="AE496" s="75"/>
    </row>
    <row r="497" spans="1:31" ht="15.75" customHeight="1" x14ac:dyDescent="0.25">
      <c r="A497" s="75"/>
      <c r="B497" s="75"/>
      <c r="C497" s="75"/>
      <c r="D497" s="75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  <c r="AA497" s="75"/>
      <c r="AB497" s="75"/>
      <c r="AC497" s="75"/>
      <c r="AD497" s="75"/>
      <c r="AE497" s="75"/>
    </row>
    <row r="498" spans="1:31" ht="15.75" customHeight="1" x14ac:dyDescent="0.25">
      <c r="A498" s="75"/>
      <c r="B498" s="75"/>
      <c r="C498" s="75"/>
      <c r="D498" s="75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  <c r="AA498" s="75"/>
      <c r="AB498" s="75"/>
      <c r="AC498" s="75"/>
      <c r="AD498" s="75"/>
      <c r="AE498" s="75"/>
    </row>
    <row r="499" spans="1:31" ht="15.75" customHeight="1" x14ac:dyDescent="0.25">
      <c r="A499" s="75"/>
      <c r="B499" s="75"/>
      <c r="C499" s="75"/>
      <c r="D499" s="75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  <c r="AA499" s="75"/>
      <c r="AB499" s="75"/>
      <c r="AC499" s="75"/>
      <c r="AD499" s="75"/>
      <c r="AE499" s="75"/>
    </row>
    <row r="500" spans="1:31" ht="15.75" customHeight="1" x14ac:dyDescent="0.25">
      <c r="A500" s="75"/>
      <c r="B500" s="75"/>
      <c r="C500" s="75"/>
      <c r="D500" s="75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  <c r="AA500" s="75"/>
      <c r="AB500" s="75"/>
      <c r="AC500" s="75"/>
      <c r="AD500" s="75"/>
      <c r="AE500" s="75"/>
    </row>
    <row r="501" spans="1:31" ht="15.75" customHeight="1" x14ac:dyDescent="0.25">
      <c r="A501" s="75"/>
      <c r="B501" s="75"/>
      <c r="C501" s="75"/>
      <c r="D501" s="75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  <c r="AA501" s="75"/>
      <c r="AB501" s="75"/>
      <c r="AC501" s="75"/>
      <c r="AD501" s="75"/>
      <c r="AE501" s="75"/>
    </row>
    <row r="502" spans="1:31" ht="15.75" customHeight="1" x14ac:dyDescent="0.25">
      <c r="A502" s="75"/>
      <c r="B502" s="75"/>
      <c r="C502" s="75"/>
      <c r="D502" s="75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  <c r="AA502" s="75"/>
      <c r="AB502" s="75"/>
      <c r="AC502" s="75"/>
      <c r="AD502" s="75"/>
      <c r="AE502" s="75"/>
    </row>
    <row r="503" spans="1:31" ht="15.75" customHeight="1" x14ac:dyDescent="0.25">
      <c r="A503" s="75"/>
      <c r="B503" s="75"/>
      <c r="C503" s="75"/>
      <c r="D503" s="75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  <c r="AA503" s="75"/>
      <c r="AB503" s="75"/>
      <c r="AC503" s="75"/>
      <c r="AD503" s="75"/>
      <c r="AE503" s="75"/>
    </row>
    <row r="504" spans="1:31" ht="15.75" customHeight="1" x14ac:dyDescent="0.25">
      <c r="A504" s="75"/>
      <c r="B504" s="75"/>
      <c r="C504" s="75"/>
      <c r="D504" s="75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  <c r="AA504" s="75"/>
      <c r="AB504" s="75"/>
      <c r="AC504" s="75"/>
      <c r="AD504" s="75"/>
      <c r="AE504" s="75"/>
    </row>
    <row r="505" spans="1:31" ht="15.75" customHeight="1" x14ac:dyDescent="0.25">
      <c r="A505" s="75"/>
      <c r="B505" s="75"/>
      <c r="C505" s="75"/>
      <c r="D505" s="75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  <c r="AA505" s="75"/>
      <c r="AB505" s="75"/>
      <c r="AC505" s="75"/>
      <c r="AD505" s="75"/>
      <c r="AE505" s="75"/>
    </row>
    <row r="506" spans="1:31" ht="15.75" customHeight="1" x14ac:dyDescent="0.25">
      <c r="A506" s="75"/>
      <c r="B506" s="75"/>
      <c r="C506" s="75"/>
      <c r="D506" s="75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  <c r="AA506" s="75"/>
      <c r="AB506" s="75"/>
      <c r="AC506" s="75"/>
      <c r="AD506" s="75"/>
      <c r="AE506" s="75"/>
    </row>
    <row r="507" spans="1:31" ht="15.75" customHeight="1" x14ac:dyDescent="0.25">
      <c r="A507" s="75"/>
      <c r="B507" s="75"/>
      <c r="C507" s="75"/>
      <c r="D507" s="75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  <c r="AA507" s="75"/>
      <c r="AB507" s="75"/>
      <c r="AC507" s="75"/>
      <c r="AD507" s="75"/>
      <c r="AE507" s="75"/>
    </row>
    <row r="508" spans="1:31" ht="15.75" customHeight="1" x14ac:dyDescent="0.25">
      <c r="A508" s="75"/>
      <c r="B508" s="75"/>
      <c r="C508" s="75"/>
      <c r="D508" s="75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  <c r="AA508" s="75"/>
      <c r="AB508" s="75"/>
      <c r="AC508" s="75"/>
      <c r="AD508" s="75"/>
      <c r="AE508" s="75"/>
    </row>
    <row r="509" spans="1:31" ht="15.75" customHeight="1" x14ac:dyDescent="0.25">
      <c r="A509" s="75"/>
      <c r="B509" s="75"/>
      <c r="C509" s="75"/>
      <c r="D509" s="75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  <c r="AA509" s="75"/>
      <c r="AB509" s="75"/>
      <c r="AC509" s="75"/>
      <c r="AD509" s="75"/>
      <c r="AE509" s="75"/>
    </row>
    <row r="510" spans="1:31" ht="15.75" customHeight="1" x14ac:dyDescent="0.25">
      <c r="A510" s="75"/>
      <c r="B510" s="75"/>
      <c r="C510" s="75"/>
      <c r="D510" s="75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  <c r="AA510" s="75"/>
      <c r="AB510" s="75"/>
      <c r="AC510" s="75"/>
      <c r="AD510" s="75"/>
      <c r="AE510" s="75"/>
    </row>
    <row r="511" spans="1:31" ht="15.75" customHeight="1" x14ac:dyDescent="0.25">
      <c r="A511" s="75"/>
      <c r="B511" s="75"/>
      <c r="C511" s="75"/>
      <c r="D511" s="75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  <c r="AA511" s="75"/>
      <c r="AB511" s="75"/>
      <c r="AC511" s="75"/>
      <c r="AD511" s="75"/>
      <c r="AE511" s="75"/>
    </row>
    <row r="512" spans="1:31" ht="15.75" customHeight="1" x14ac:dyDescent="0.25">
      <c r="A512" s="75"/>
      <c r="B512" s="75"/>
      <c r="C512" s="75"/>
      <c r="D512" s="75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  <c r="AA512" s="75"/>
      <c r="AB512" s="75"/>
      <c r="AC512" s="75"/>
      <c r="AD512" s="75"/>
      <c r="AE512" s="75"/>
    </row>
    <row r="513" spans="1:31" ht="15.75" customHeight="1" x14ac:dyDescent="0.25">
      <c r="A513" s="75"/>
      <c r="B513" s="75"/>
      <c r="C513" s="75"/>
      <c r="D513" s="75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  <c r="AA513" s="75"/>
      <c r="AB513" s="75"/>
      <c r="AC513" s="75"/>
      <c r="AD513" s="75"/>
      <c r="AE513" s="75"/>
    </row>
    <row r="514" spans="1:31" ht="15.75" customHeight="1" x14ac:dyDescent="0.25">
      <c r="A514" s="75"/>
      <c r="B514" s="75"/>
      <c r="C514" s="75"/>
      <c r="D514" s="75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  <c r="AA514" s="75"/>
      <c r="AB514" s="75"/>
      <c r="AC514" s="75"/>
      <c r="AD514" s="75"/>
      <c r="AE514" s="75"/>
    </row>
    <row r="515" spans="1:31" ht="15.75" customHeight="1" x14ac:dyDescent="0.25">
      <c r="A515" s="75"/>
      <c r="B515" s="75"/>
      <c r="C515" s="75"/>
      <c r="D515" s="75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  <c r="AA515" s="75"/>
      <c r="AB515" s="75"/>
      <c r="AC515" s="75"/>
      <c r="AD515" s="75"/>
      <c r="AE515" s="75"/>
    </row>
    <row r="516" spans="1:31" ht="15.75" customHeight="1" x14ac:dyDescent="0.25">
      <c r="A516" s="75"/>
      <c r="B516" s="75"/>
      <c r="C516" s="75"/>
      <c r="D516" s="75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  <c r="AA516" s="75"/>
      <c r="AB516" s="75"/>
      <c r="AC516" s="75"/>
      <c r="AD516" s="75"/>
      <c r="AE516" s="75"/>
    </row>
    <row r="517" spans="1:31" ht="15.75" customHeight="1" x14ac:dyDescent="0.25">
      <c r="A517" s="75"/>
      <c r="B517" s="75"/>
      <c r="C517" s="75"/>
      <c r="D517" s="75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  <c r="AA517" s="75"/>
      <c r="AB517" s="75"/>
      <c r="AC517" s="75"/>
      <c r="AD517" s="75"/>
      <c r="AE517" s="75"/>
    </row>
    <row r="518" spans="1:31" ht="15.75" customHeight="1" x14ac:dyDescent="0.25">
      <c r="A518" s="75"/>
      <c r="B518" s="75"/>
      <c r="C518" s="75"/>
      <c r="D518" s="75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  <c r="AA518" s="75"/>
      <c r="AB518" s="75"/>
      <c r="AC518" s="75"/>
      <c r="AD518" s="75"/>
      <c r="AE518" s="75"/>
    </row>
    <row r="519" spans="1:31" ht="15.75" customHeight="1" x14ac:dyDescent="0.25">
      <c r="A519" s="75"/>
      <c r="B519" s="75"/>
      <c r="C519" s="75"/>
      <c r="D519" s="75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  <c r="AA519" s="75"/>
      <c r="AB519" s="75"/>
      <c r="AC519" s="75"/>
      <c r="AD519" s="75"/>
      <c r="AE519" s="75"/>
    </row>
    <row r="520" spans="1:31" ht="15.75" customHeight="1" x14ac:dyDescent="0.25">
      <c r="A520" s="75"/>
      <c r="B520" s="75"/>
      <c r="C520" s="75"/>
      <c r="D520" s="75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  <c r="AA520" s="75"/>
      <c r="AB520" s="75"/>
      <c r="AC520" s="75"/>
      <c r="AD520" s="75"/>
      <c r="AE520" s="75"/>
    </row>
    <row r="521" spans="1:31" ht="15.75" customHeight="1" x14ac:dyDescent="0.25">
      <c r="A521" s="75"/>
      <c r="B521" s="75"/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  <c r="AA521" s="75"/>
      <c r="AB521" s="75"/>
      <c r="AC521" s="75"/>
      <c r="AD521" s="75"/>
      <c r="AE521" s="75"/>
    </row>
    <row r="522" spans="1:31" ht="15.75" customHeight="1" x14ac:dyDescent="0.25">
      <c r="A522" s="75"/>
      <c r="B522" s="75"/>
      <c r="C522" s="75"/>
      <c r="D522" s="75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  <c r="AA522" s="75"/>
      <c r="AB522" s="75"/>
      <c r="AC522" s="75"/>
      <c r="AD522" s="75"/>
      <c r="AE522" s="75"/>
    </row>
    <row r="523" spans="1:31" ht="15.75" customHeight="1" x14ac:dyDescent="0.25">
      <c r="A523" s="75"/>
      <c r="B523" s="75"/>
      <c r="C523" s="75"/>
      <c r="D523" s="75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  <c r="AA523" s="75"/>
      <c r="AB523" s="75"/>
      <c r="AC523" s="75"/>
      <c r="AD523" s="75"/>
      <c r="AE523" s="75"/>
    </row>
    <row r="524" spans="1:31" ht="15.75" customHeight="1" x14ac:dyDescent="0.25">
      <c r="A524" s="75"/>
      <c r="B524" s="75"/>
      <c r="C524" s="75"/>
      <c r="D524" s="75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  <c r="AA524" s="75"/>
      <c r="AB524" s="75"/>
      <c r="AC524" s="75"/>
      <c r="AD524" s="75"/>
      <c r="AE524" s="75"/>
    </row>
    <row r="525" spans="1:31" ht="15.75" customHeight="1" x14ac:dyDescent="0.25">
      <c r="A525" s="75"/>
      <c r="B525" s="75"/>
      <c r="C525" s="75"/>
      <c r="D525" s="75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  <c r="AA525" s="75"/>
      <c r="AB525" s="75"/>
      <c r="AC525" s="75"/>
      <c r="AD525" s="75"/>
      <c r="AE525" s="75"/>
    </row>
    <row r="526" spans="1:31" ht="15.75" customHeight="1" x14ac:dyDescent="0.25">
      <c r="A526" s="75"/>
      <c r="B526" s="75"/>
      <c r="C526" s="75"/>
      <c r="D526" s="75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  <c r="AA526" s="75"/>
      <c r="AB526" s="75"/>
      <c r="AC526" s="75"/>
      <c r="AD526" s="75"/>
      <c r="AE526" s="75"/>
    </row>
    <row r="527" spans="1:31" ht="15.75" customHeight="1" x14ac:dyDescent="0.25">
      <c r="A527" s="75"/>
      <c r="B527" s="75"/>
      <c r="C527" s="75"/>
      <c r="D527" s="75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  <c r="AA527" s="75"/>
      <c r="AB527" s="75"/>
      <c r="AC527" s="75"/>
      <c r="AD527" s="75"/>
      <c r="AE527" s="75"/>
    </row>
    <row r="528" spans="1:31" ht="15.75" customHeight="1" x14ac:dyDescent="0.25">
      <c r="A528" s="75"/>
      <c r="B528" s="75"/>
      <c r="C528" s="75"/>
      <c r="D528" s="75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  <c r="AA528" s="75"/>
      <c r="AB528" s="75"/>
      <c r="AC528" s="75"/>
      <c r="AD528" s="75"/>
      <c r="AE528" s="75"/>
    </row>
    <row r="529" spans="1:31" ht="15.75" customHeight="1" x14ac:dyDescent="0.25">
      <c r="A529" s="75"/>
      <c r="B529" s="75"/>
      <c r="C529" s="75"/>
      <c r="D529" s="75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  <c r="AA529" s="75"/>
      <c r="AB529" s="75"/>
      <c r="AC529" s="75"/>
      <c r="AD529" s="75"/>
      <c r="AE529" s="75"/>
    </row>
    <row r="530" spans="1:31" ht="15.75" customHeight="1" x14ac:dyDescent="0.25">
      <c r="A530" s="75"/>
      <c r="B530" s="75"/>
      <c r="C530" s="75"/>
      <c r="D530" s="75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  <c r="AA530" s="75"/>
      <c r="AB530" s="75"/>
      <c r="AC530" s="75"/>
      <c r="AD530" s="75"/>
      <c r="AE530" s="75"/>
    </row>
    <row r="531" spans="1:31" ht="15.75" customHeight="1" x14ac:dyDescent="0.25">
      <c r="A531" s="75"/>
      <c r="B531" s="75"/>
      <c r="C531" s="75"/>
      <c r="D531" s="75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  <c r="AA531" s="75"/>
      <c r="AB531" s="75"/>
      <c r="AC531" s="75"/>
      <c r="AD531" s="75"/>
      <c r="AE531" s="75"/>
    </row>
    <row r="532" spans="1:31" ht="15.75" customHeight="1" x14ac:dyDescent="0.25">
      <c r="A532" s="75"/>
      <c r="B532" s="75"/>
      <c r="C532" s="75"/>
      <c r="D532" s="75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  <c r="AA532" s="75"/>
      <c r="AB532" s="75"/>
      <c r="AC532" s="75"/>
      <c r="AD532" s="75"/>
      <c r="AE532" s="75"/>
    </row>
    <row r="533" spans="1:31" ht="15.75" customHeight="1" x14ac:dyDescent="0.25">
      <c r="A533" s="75"/>
      <c r="B533" s="75"/>
      <c r="C533" s="75"/>
      <c r="D533" s="75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  <c r="AA533" s="75"/>
      <c r="AB533" s="75"/>
      <c r="AC533" s="75"/>
      <c r="AD533" s="75"/>
      <c r="AE533" s="75"/>
    </row>
    <row r="534" spans="1:31" ht="15.75" customHeight="1" x14ac:dyDescent="0.25">
      <c r="A534" s="75"/>
      <c r="B534" s="75"/>
      <c r="C534" s="75"/>
      <c r="D534" s="75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  <c r="AA534" s="75"/>
      <c r="AB534" s="75"/>
      <c r="AC534" s="75"/>
      <c r="AD534" s="75"/>
      <c r="AE534" s="75"/>
    </row>
    <row r="535" spans="1:31" ht="15.75" customHeight="1" x14ac:dyDescent="0.25">
      <c r="A535" s="75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  <c r="AA535" s="75"/>
      <c r="AB535" s="75"/>
      <c r="AC535" s="75"/>
      <c r="AD535" s="75"/>
      <c r="AE535" s="75"/>
    </row>
    <row r="536" spans="1:31" ht="15.75" customHeight="1" x14ac:dyDescent="0.25">
      <c r="A536" s="75"/>
      <c r="B536" s="75"/>
      <c r="C536" s="75"/>
      <c r="D536" s="75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  <c r="AA536" s="75"/>
      <c r="AB536" s="75"/>
      <c r="AC536" s="75"/>
      <c r="AD536" s="75"/>
      <c r="AE536" s="75"/>
    </row>
    <row r="537" spans="1:31" ht="15.75" customHeight="1" x14ac:dyDescent="0.25">
      <c r="A537" s="75"/>
      <c r="B537" s="75"/>
      <c r="C537" s="75"/>
      <c r="D537" s="75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  <c r="AA537" s="75"/>
      <c r="AB537" s="75"/>
      <c r="AC537" s="75"/>
      <c r="AD537" s="75"/>
      <c r="AE537" s="75"/>
    </row>
    <row r="538" spans="1:31" ht="15.75" customHeight="1" x14ac:dyDescent="0.25">
      <c r="A538" s="75"/>
      <c r="B538" s="75"/>
      <c r="C538" s="75"/>
      <c r="D538" s="75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  <c r="AA538" s="75"/>
      <c r="AB538" s="75"/>
      <c r="AC538" s="75"/>
      <c r="AD538" s="75"/>
      <c r="AE538" s="75"/>
    </row>
    <row r="539" spans="1:31" ht="15.75" customHeight="1" x14ac:dyDescent="0.25">
      <c r="A539" s="75"/>
      <c r="B539" s="75"/>
      <c r="C539" s="75"/>
      <c r="D539" s="75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75"/>
      <c r="AA539" s="75"/>
      <c r="AB539" s="75"/>
      <c r="AC539" s="75"/>
      <c r="AD539" s="75"/>
      <c r="AE539" s="75"/>
    </row>
    <row r="540" spans="1:31" ht="15.75" customHeight="1" x14ac:dyDescent="0.25">
      <c r="A540" s="75"/>
      <c r="B540" s="75"/>
      <c r="C540" s="75"/>
      <c r="D540" s="75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75"/>
      <c r="AA540" s="75"/>
      <c r="AB540" s="75"/>
      <c r="AC540" s="75"/>
      <c r="AD540" s="75"/>
      <c r="AE540" s="75"/>
    </row>
    <row r="541" spans="1:31" ht="15.75" customHeight="1" x14ac:dyDescent="0.25">
      <c r="A541" s="75"/>
      <c r="B541" s="75"/>
      <c r="C541" s="75"/>
      <c r="D541" s="75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75"/>
      <c r="AA541" s="75"/>
      <c r="AB541" s="75"/>
      <c r="AC541" s="75"/>
      <c r="AD541" s="75"/>
      <c r="AE541" s="75"/>
    </row>
    <row r="542" spans="1:31" ht="15.75" customHeight="1" x14ac:dyDescent="0.25">
      <c r="A542" s="75"/>
      <c r="B542" s="75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75"/>
      <c r="AA542" s="75"/>
      <c r="AB542" s="75"/>
      <c r="AC542" s="75"/>
      <c r="AD542" s="75"/>
      <c r="AE542" s="75"/>
    </row>
    <row r="543" spans="1:31" ht="15.75" customHeight="1" x14ac:dyDescent="0.25">
      <c r="A543" s="75"/>
      <c r="B543" s="75"/>
      <c r="C543" s="75"/>
      <c r="D543" s="75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75"/>
      <c r="AA543" s="75"/>
      <c r="AB543" s="75"/>
      <c r="AC543" s="75"/>
      <c r="AD543" s="75"/>
      <c r="AE543" s="75"/>
    </row>
    <row r="544" spans="1:31" ht="15.75" customHeight="1" x14ac:dyDescent="0.25">
      <c r="A544" s="75"/>
      <c r="B544" s="75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75"/>
      <c r="AA544" s="75"/>
      <c r="AB544" s="75"/>
      <c r="AC544" s="75"/>
      <c r="AD544" s="75"/>
      <c r="AE544" s="75"/>
    </row>
    <row r="545" spans="1:31" ht="15.75" customHeight="1" x14ac:dyDescent="0.25">
      <c r="A545" s="75"/>
      <c r="B545" s="75"/>
      <c r="C545" s="75"/>
      <c r="D545" s="75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75"/>
      <c r="AA545" s="75"/>
      <c r="AB545" s="75"/>
      <c r="AC545" s="75"/>
      <c r="AD545" s="75"/>
      <c r="AE545" s="75"/>
    </row>
    <row r="546" spans="1:31" ht="15.75" customHeight="1" x14ac:dyDescent="0.25">
      <c r="A546" s="75"/>
      <c r="B546" s="75"/>
      <c r="C546" s="75"/>
      <c r="D546" s="75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75"/>
      <c r="AA546" s="75"/>
      <c r="AB546" s="75"/>
      <c r="AC546" s="75"/>
      <c r="AD546" s="75"/>
      <c r="AE546" s="75"/>
    </row>
    <row r="547" spans="1:31" ht="15.75" customHeight="1" x14ac:dyDescent="0.25">
      <c r="A547" s="75"/>
      <c r="B547" s="75"/>
      <c r="C547" s="75"/>
      <c r="D547" s="75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75"/>
      <c r="AA547" s="75"/>
      <c r="AB547" s="75"/>
      <c r="AC547" s="75"/>
      <c r="AD547" s="75"/>
      <c r="AE547" s="75"/>
    </row>
    <row r="548" spans="1:31" ht="15.75" customHeight="1" x14ac:dyDescent="0.25">
      <c r="A548" s="75"/>
      <c r="B548" s="75"/>
      <c r="C548" s="75"/>
      <c r="D548" s="75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75"/>
      <c r="AA548" s="75"/>
      <c r="AB548" s="75"/>
      <c r="AC548" s="75"/>
      <c r="AD548" s="75"/>
      <c r="AE548" s="75"/>
    </row>
    <row r="549" spans="1:31" ht="15.75" customHeight="1" x14ac:dyDescent="0.25">
      <c r="A549" s="75"/>
      <c r="B549" s="75"/>
      <c r="C549" s="75"/>
      <c r="D549" s="75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75"/>
      <c r="AA549" s="75"/>
      <c r="AB549" s="75"/>
      <c r="AC549" s="75"/>
      <c r="AD549" s="75"/>
      <c r="AE549" s="75"/>
    </row>
    <row r="550" spans="1:31" ht="15.75" customHeight="1" x14ac:dyDescent="0.25">
      <c r="A550" s="75"/>
      <c r="B550" s="75"/>
      <c r="C550" s="75"/>
      <c r="D550" s="75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75"/>
      <c r="AA550" s="75"/>
      <c r="AB550" s="75"/>
      <c r="AC550" s="75"/>
      <c r="AD550" s="75"/>
      <c r="AE550" s="75"/>
    </row>
    <row r="551" spans="1:31" ht="15.75" customHeight="1" x14ac:dyDescent="0.25">
      <c r="A551" s="75"/>
      <c r="B551" s="75"/>
      <c r="C551" s="75"/>
      <c r="D551" s="75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75"/>
      <c r="AA551" s="75"/>
      <c r="AB551" s="75"/>
      <c r="AC551" s="75"/>
      <c r="AD551" s="75"/>
      <c r="AE551" s="75"/>
    </row>
    <row r="552" spans="1:31" ht="15.75" customHeight="1" x14ac:dyDescent="0.25">
      <c r="A552" s="75"/>
      <c r="B552" s="75"/>
      <c r="C552" s="75"/>
      <c r="D552" s="75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75"/>
      <c r="AA552" s="75"/>
      <c r="AB552" s="75"/>
      <c r="AC552" s="75"/>
      <c r="AD552" s="75"/>
      <c r="AE552" s="75"/>
    </row>
    <row r="553" spans="1:31" ht="15.75" customHeight="1" x14ac:dyDescent="0.25">
      <c r="A553" s="75"/>
      <c r="B553" s="75"/>
      <c r="C553" s="75"/>
      <c r="D553" s="75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75"/>
      <c r="AA553" s="75"/>
      <c r="AB553" s="75"/>
      <c r="AC553" s="75"/>
      <c r="AD553" s="75"/>
      <c r="AE553" s="75"/>
    </row>
    <row r="554" spans="1:31" ht="15.75" customHeight="1" x14ac:dyDescent="0.25">
      <c r="A554" s="75"/>
      <c r="B554" s="75"/>
      <c r="C554" s="75"/>
      <c r="D554" s="75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75"/>
      <c r="AA554" s="75"/>
      <c r="AB554" s="75"/>
      <c r="AC554" s="75"/>
      <c r="AD554" s="75"/>
      <c r="AE554" s="75"/>
    </row>
    <row r="555" spans="1:31" ht="15.75" customHeight="1" x14ac:dyDescent="0.25">
      <c r="A555" s="75"/>
      <c r="B555" s="75"/>
      <c r="C555" s="75"/>
      <c r="D555" s="75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75"/>
      <c r="AA555" s="75"/>
      <c r="AB555" s="75"/>
      <c r="AC555" s="75"/>
      <c r="AD555" s="75"/>
      <c r="AE555" s="75"/>
    </row>
    <row r="556" spans="1:31" ht="15.75" customHeight="1" x14ac:dyDescent="0.25">
      <c r="A556" s="75"/>
      <c r="B556" s="75"/>
      <c r="C556" s="75"/>
      <c r="D556" s="75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75"/>
      <c r="AA556" s="75"/>
      <c r="AB556" s="75"/>
      <c r="AC556" s="75"/>
      <c r="AD556" s="75"/>
      <c r="AE556" s="75"/>
    </row>
    <row r="557" spans="1:31" ht="15.75" customHeight="1" x14ac:dyDescent="0.25">
      <c r="A557" s="75"/>
      <c r="B557" s="75"/>
      <c r="C557" s="75"/>
      <c r="D557" s="75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75"/>
      <c r="AA557" s="75"/>
      <c r="AB557" s="75"/>
      <c r="AC557" s="75"/>
      <c r="AD557" s="75"/>
      <c r="AE557" s="75"/>
    </row>
    <row r="558" spans="1:31" ht="15.75" customHeight="1" x14ac:dyDescent="0.25">
      <c r="A558" s="75"/>
      <c r="B558" s="75"/>
      <c r="C558" s="75"/>
      <c r="D558" s="75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75"/>
      <c r="AA558" s="75"/>
      <c r="AB558" s="75"/>
      <c r="AC558" s="75"/>
      <c r="AD558" s="75"/>
      <c r="AE558" s="75"/>
    </row>
    <row r="559" spans="1:31" ht="15.75" customHeight="1" x14ac:dyDescent="0.25">
      <c r="A559" s="75"/>
      <c r="B559" s="75"/>
      <c r="C559" s="75"/>
      <c r="D559" s="75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75"/>
      <c r="AA559" s="75"/>
      <c r="AB559" s="75"/>
      <c r="AC559" s="75"/>
      <c r="AD559" s="75"/>
      <c r="AE559" s="75"/>
    </row>
    <row r="560" spans="1:31" ht="15.75" customHeight="1" x14ac:dyDescent="0.25">
      <c r="A560" s="75"/>
      <c r="B560" s="75"/>
      <c r="C560" s="75"/>
      <c r="D560" s="75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75"/>
      <c r="AA560" s="75"/>
      <c r="AB560" s="75"/>
      <c r="AC560" s="75"/>
      <c r="AD560" s="75"/>
      <c r="AE560" s="75"/>
    </row>
    <row r="561" spans="1:31" ht="15.75" customHeight="1" x14ac:dyDescent="0.25">
      <c r="A561" s="75"/>
      <c r="B561" s="75"/>
      <c r="C561" s="75"/>
      <c r="D561" s="75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75"/>
      <c r="AA561" s="75"/>
      <c r="AB561" s="75"/>
      <c r="AC561" s="75"/>
      <c r="AD561" s="75"/>
      <c r="AE561" s="75"/>
    </row>
    <row r="562" spans="1:31" ht="15.75" customHeight="1" x14ac:dyDescent="0.25">
      <c r="A562" s="75"/>
      <c r="B562" s="75"/>
      <c r="C562" s="75"/>
      <c r="D562" s="75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75"/>
      <c r="AA562" s="75"/>
      <c r="AB562" s="75"/>
      <c r="AC562" s="75"/>
      <c r="AD562" s="75"/>
      <c r="AE562" s="75"/>
    </row>
    <row r="563" spans="1:31" ht="15.75" customHeight="1" x14ac:dyDescent="0.25">
      <c r="A563" s="75"/>
      <c r="B563" s="75"/>
      <c r="C563" s="75"/>
      <c r="D563" s="75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  <c r="AA563" s="75"/>
      <c r="AB563" s="75"/>
      <c r="AC563" s="75"/>
      <c r="AD563" s="75"/>
      <c r="AE563" s="75"/>
    </row>
    <row r="564" spans="1:31" ht="15.75" customHeight="1" x14ac:dyDescent="0.25">
      <c r="A564" s="75"/>
      <c r="B564" s="75"/>
      <c r="C564" s="75"/>
      <c r="D564" s="75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75"/>
      <c r="AA564" s="75"/>
      <c r="AB564" s="75"/>
      <c r="AC564" s="75"/>
      <c r="AD564" s="75"/>
      <c r="AE564" s="75"/>
    </row>
    <row r="565" spans="1:31" ht="15.75" customHeight="1" x14ac:dyDescent="0.25">
      <c r="A565" s="75"/>
      <c r="B565" s="75"/>
      <c r="C565" s="75"/>
      <c r="D565" s="75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75"/>
      <c r="AA565" s="75"/>
      <c r="AB565" s="75"/>
      <c r="AC565" s="75"/>
      <c r="AD565" s="75"/>
      <c r="AE565" s="75"/>
    </row>
    <row r="566" spans="1:31" ht="15.75" customHeight="1" x14ac:dyDescent="0.25">
      <c r="A566" s="75"/>
      <c r="B566" s="75"/>
      <c r="C566" s="75"/>
      <c r="D566" s="75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75"/>
      <c r="AA566" s="75"/>
      <c r="AB566" s="75"/>
      <c r="AC566" s="75"/>
      <c r="AD566" s="75"/>
      <c r="AE566" s="75"/>
    </row>
    <row r="567" spans="1:31" ht="15.75" customHeight="1" x14ac:dyDescent="0.25">
      <c r="A567" s="75"/>
      <c r="B567" s="75"/>
      <c r="C567" s="75"/>
      <c r="D567" s="75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75"/>
      <c r="AA567" s="75"/>
      <c r="AB567" s="75"/>
      <c r="AC567" s="75"/>
      <c r="AD567" s="75"/>
      <c r="AE567" s="75"/>
    </row>
    <row r="568" spans="1:31" ht="15.75" customHeight="1" x14ac:dyDescent="0.25">
      <c r="A568" s="75"/>
      <c r="B568" s="75"/>
      <c r="C568" s="75"/>
      <c r="D568" s="75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75"/>
      <c r="AA568" s="75"/>
      <c r="AB568" s="75"/>
      <c r="AC568" s="75"/>
      <c r="AD568" s="75"/>
      <c r="AE568" s="75"/>
    </row>
    <row r="569" spans="1:31" ht="15.75" customHeight="1" x14ac:dyDescent="0.25">
      <c r="A569" s="75"/>
      <c r="B569" s="75"/>
      <c r="C569" s="75"/>
      <c r="D569" s="75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75"/>
      <c r="AA569" s="75"/>
      <c r="AB569" s="75"/>
      <c r="AC569" s="75"/>
      <c r="AD569" s="75"/>
      <c r="AE569" s="75"/>
    </row>
    <row r="570" spans="1:31" ht="15.75" customHeight="1" x14ac:dyDescent="0.25">
      <c r="A570" s="75"/>
      <c r="B570" s="75"/>
      <c r="C570" s="75"/>
      <c r="D570" s="75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75"/>
      <c r="AA570" s="75"/>
      <c r="AB570" s="75"/>
      <c r="AC570" s="75"/>
      <c r="AD570" s="75"/>
      <c r="AE570" s="75"/>
    </row>
    <row r="571" spans="1:31" ht="15.75" customHeight="1" x14ac:dyDescent="0.25">
      <c r="A571" s="75"/>
      <c r="B571" s="75"/>
      <c r="C571" s="75"/>
      <c r="D571" s="75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75"/>
      <c r="AA571" s="75"/>
      <c r="AB571" s="75"/>
      <c r="AC571" s="75"/>
      <c r="AD571" s="75"/>
      <c r="AE571" s="75"/>
    </row>
    <row r="572" spans="1:31" ht="15.75" customHeight="1" x14ac:dyDescent="0.25">
      <c r="A572" s="75"/>
      <c r="B572" s="75"/>
      <c r="C572" s="75"/>
      <c r="D572" s="75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75"/>
      <c r="AA572" s="75"/>
      <c r="AB572" s="75"/>
      <c r="AC572" s="75"/>
      <c r="AD572" s="75"/>
      <c r="AE572" s="75"/>
    </row>
    <row r="573" spans="1:31" ht="15.75" customHeight="1" x14ac:dyDescent="0.25">
      <c r="A573" s="75"/>
      <c r="B573" s="75"/>
      <c r="C573" s="75"/>
      <c r="D573" s="75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75"/>
      <c r="AA573" s="75"/>
      <c r="AB573" s="75"/>
      <c r="AC573" s="75"/>
      <c r="AD573" s="75"/>
      <c r="AE573" s="75"/>
    </row>
    <row r="574" spans="1:31" ht="15.75" customHeight="1" x14ac:dyDescent="0.25">
      <c r="A574" s="75"/>
      <c r="B574" s="75"/>
      <c r="C574" s="75"/>
      <c r="D574" s="75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75"/>
      <c r="AA574" s="75"/>
      <c r="AB574" s="75"/>
      <c r="AC574" s="75"/>
      <c r="AD574" s="75"/>
      <c r="AE574" s="75"/>
    </row>
    <row r="575" spans="1:31" ht="15.75" customHeight="1" x14ac:dyDescent="0.25">
      <c r="A575" s="75"/>
      <c r="B575" s="75"/>
      <c r="C575" s="75"/>
      <c r="D575" s="75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75"/>
      <c r="AA575" s="75"/>
      <c r="AB575" s="75"/>
      <c r="AC575" s="75"/>
      <c r="AD575" s="75"/>
      <c r="AE575" s="75"/>
    </row>
    <row r="576" spans="1:31" ht="15.75" customHeight="1" x14ac:dyDescent="0.25">
      <c r="A576" s="75"/>
      <c r="B576" s="75"/>
      <c r="C576" s="75"/>
      <c r="D576" s="75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75"/>
      <c r="AA576" s="75"/>
      <c r="AB576" s="75"/>
      <c r="AC576" s="75"/>
      <c r="AD576" s="75"/>
      <c r="AE576" s="75"/>
    </row>
    <row r="577" spans="1:31" ht="15.75" customHeight="1" x14ac:dyDescent="0.25">
      <c r="A577" s="75"/>
      <c r="B577" s="75"/>
      <c r="C577" s="75"/>
      <c r="D577" s="75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75"/>
      <c r="AA577" s="75"/>
      <c r="AB577" s="75"/>
      <c r="AC577" s="75"/>
      <c r="AD577" s="75"/>
      <c r="AE577" s="75"/>
    </row>
    <row r="578" spans="1:31" ht="15.75" customHeight="1" x14ac:dyDescent="0.25">
      <c r="A578" s="75"/>
      <c r="B578" s="75"/>
      <c r="C578" s="75"/>
      <c r="D578" s="75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  <c r="AA578" s="75"/>
      <c r="AB578" s="75"/>
      <c r="AC578" s="75"/>
      <c r="AD578" s="75"/>
      <c r="AE578" s="75"/>
    </row>
    <row r="579" spans="1:31" ht="15.75" customHeight="1" x14ac:dyDescent="0.25">
      <c r="A579" s="75"/>
      <c r="B579" s="75"/>
      <c r="C579" s="75"/>
      <c r="D579" s="75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75"/>
      <c r="AA579" s="75"/>
      <c r="AB579" s="75"/>
      <c r="AC579" s="75"/>
      <c r="AD579" s="75"/>
      <c r="AE579" s="75"/>
    </row>
    <row r="580" spans="1:31" ht="15.75" customHeight="1" x14ac:dyDescent="0.25">
      <c r="A580" s="75"/>
      <c r="B580" s="75"/>
      <c r="C580" s="75"/>
      <c r="D580" s="75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75"/>
      <c r="AA580" s="75"/>
      <c r="AB580" s="75"/>
      <c r="AC580" s="75"/>
      <c r="AD580" s="75"/>
      <c r="AE580" s="75"/>
    </row>
    <row r="581" spans="1:31" ht="15.75" customHeight="1" x14ac:dyDescent="0.25">
      <c r="A581" s="75"/>
      <c r="B581" s="75"/>
      <c r="C581" s="75"/>
      <c r="D581" s="75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75"/>
      <c r="AA581" s="75"/>
      <c r="AB581" s="75"/>
      <c r="AC581" s="75"/>
      <c r="AD581" s="75"/>
      <c r="AE581" s="75"/>
    </row>
    <row r="582" spans="1:31" ht="15.75" customHeight="1" x14ac:dyDescent="0.25">
      <c r="A582" s="75"/>
      <c r="B582" s="75"/>
      <c r="C582" s="75"/>
      <c r="D582" s="75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75"/>
      <c r="AA582" s="75"/>
      <c r="AB582" s="75"/>
      <c r="AC582" s="75"/>
      <c r="AD582" s="75"/>
      <c r="AE582" s="75"/>
    </row>
    <row r="583" spans="1:31" ht="15.75" customHeight="1" x14ac:dyDescent="0.25">
      <c r="A583" s="75"/>
      <c r="B583" s="75"/>
      <c r="C583" s="75"/>
      <c r="D583" s="75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75"/>
      <c r="AA583" s="75"/>
      <c r="AB583" s="75"/>
      <c r="AC583" s="75"/>
      <c r="AD583" s="75"/>
      <c r="AE583" s="75"/>
    </row>
    <row r="584" spans="1:31" ht="15.75" customHeight="1" x14ac:dyDescent="0.25">
      <c r="A584" s="75"/>
      <c r="B584" s="75"/>
      <c r="C584" s="75"/>
      <c r="D584" s="75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  <c r="AA584" s="75"/>
      <c r="AB584" s="75"/>
      <c r="AC584" s="75"/>
      <c r="AD584" s="75"/>
      <c r="AE584" s="75"/>
    </row>
    <row r="585" spans="1:31" ht="15.75" customHeight="1" x14ac:dyDescent="0.25">
      <c r="A585" s="75"/>
      <c r="B585" s="75"/>
      <c r="C585" s="75"/>
      <c r="D585" s="75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75"/>
      <c r="AA585" s="75"/>
      <c r="AB585" s="75"/>
      <c r="AC585" s="75"/>
      <c r="AD585" s="75"/>
      <c r="AE585" s="75"/>
    </row>
    <row r="586" spans="1:31" ht="15.75" customHeight="1" x14ac:dyDescent="0.25">
      <c r="A586" s="75"/>
      <c r="B586" s="75"/>
      <c r="C586" s="75"/>
      <c r="D586" s="75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75"/>
      <c r="AA586" s="75"/>
      <c r="AB586" s="75"/>
      <c r="AC586" s="75"/>
      <c r="AD586" s="75"/>
      <c r="AE586" s="75"/>
    </row>
    <row r="587" spans="1:31" ht="15.75" customHeight="1" x14ac:dyDescent="0.25">
      <c r="A587" s="75"/>
      <c r="B587" s="75"/>
      <c r="C587" s="75"/>
      <c r="D587" s="75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75"/>
      <c r="AA587" s="75"/>
      <c r="AB587" s="75"/>
      <c r="AC587" s="75"/>
      <c r="AD587" s="75"/>
      <c r="AE587" s="75"/>
    </row>
    <row r="588" spans="1:31" ht="15.75" customHeight="1" x14ac:dyDescent="0.25">
      <c r="A588" s="75"/>
      <c r="B588" s="75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75"/>
      <c r="AA588" s="75"/>
      <c r="AB588" s="75"/>
      <c r="AC588" s="75"/>
      <c r="AD588" s="75"/>
      <c r="AE588" s="75"/>
    </row>
    <row r="589" spans="1:31" ht="15.75" customHeight="1" x14ac:dyDescent="0.25">
      <c r="A589" s="75"/>
      <c r="B589" s="75"/>
      <c r="C589" s="75"/>
      <c r="D589" s="75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75"/>
      <c r="AA589" s="75"/>
      <c r="AB589" s="75"/>
      <c r="AC589" s="75"/>
      <c r="AD589" s="75"/>
      <c r="AE589" s="75"/>
    </row>
    <row r="590" spans="1:31" ht="15.75" customHeight="1" x14ac:dyDescent="0.25">
      <c r="A590" s="75"/>
      <c r="B590" s="75"/>
      <c r="C590" s="75"/>
      <c r="D590" s="75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75"/>
      <c r="AA590" s="75"/>
      <c r="AB590" s="75"/>
      <c r="AC590" s="75"/>
      <c r="AD590" s="75"/>
      <c r="AE590" s="75"/>
    </row>
    <row r="591" spans="1:31" ht="15.75" customHeight="1" x14ac:dyDescent="0.25">
      <c r="A591" s="75"/>
      <c r="B591" s="75"/>
      <c r="C591" s="75"/>
      <c r="D591" s="75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75"/>
      <c r="AA591" s="75"/>
      <c r="AB591" s="75"/>
      <c r="AC591" s="75"/>
      <c r="AD591" s="75"/>
      <c r="AE591" s="75"/>
    </row>
    <row r="592" spans="1:31" ht="15.75" customHeight="1" x14ac:dyDescent="0.25">
      <c r="A592" s="75"/>
      <c r="B592" s="75"/>
      <c r="C592" s="75"/>
      <c r="D592" s="75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75"/>
      <c r="AA592" s="75"/>
      <c r="AB592" s="75"/>
      <c r="AC592" s="75"/>
      <c r="AD592" s="75"/>
      <c r="AE592" s="75"/>
    </row>
    <row r="593" spans="1:31" ht="15.75" customHeight="1" x14ac:dyDescent="0.25">
      <c r="A593" s="75"/>
      <c r="B593" s="75"/>
      <c r="C593" s="75"/>
      <c r="D593" s="75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75"/>
      <c r="AA593" s="75"/>
      <c r="AB593" s="75"/>
      <c r="AC593" s="75"/>
      <c r="AD593" s="75"/>
      <c r="AE593" s="75"/>
    </row>
    <row r="594" spans="1:31" ht="15.75" customHeight="1" x14ac:dyDescent="0.25">
      <c r="A594" s="75"/>
      <c r="B594" s="75"/>
      <c r="C594" s="75"/>
      <c r="D594" s="75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75"/>
      <c r="AA594" s="75"/>
      <c r="AB594" s="75"/>
      <c r="AC594" s="75"/>
      <c r="AD594" s="75"/>
      <c r="AE594" s="75"/>
    </row>
    <row r="595" spans="1:31" ht="15.75" customHeight="1" x14ac:dyDescent="0.25">
      <c r="A595" s="75"/>
      <c r="B595" s="75"/>
      <c r="C595" s="75"/>
      <c r="D595" s="75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75"/>
      <c r="AA595" s="75"/>
      <c r="AB595" s="75"/>
      <c r="AC595" s="75"/>
      <c r="AD595" s="75"/>
      <c r="AE595" s="75"/>
    </row>
    <row r="596" spans="1:31" ht="15.75" customHeight="1" x14ac:dyDescent="0.25">
      <c r="A596" s="75"/>
      <c r="B596" s="75"/>
      <c r="C596" s="75"/>
      <c r="D596" s="75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75"/>
      <c r="AA596" s="75"/>
      <c r="AB596" s="75"/>
      <c r="AC596" s="75"/>
      <c r="AD596" s="75"/>
      <c r="AE596" s="75"/>
    </row>
    <row r="597" spans="1:31" ht="15.75" customHeight="1" x14ac:dyDescent="0.25">
      <c r="A597" s="75"/>
      <c r="B597" s="75"/>
      <c r="C597" s="75"/>
      <c r="D597" s="75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75"/>
      <c r="AA597" s="75"/>
      <c r="AB597" s="75"/>
      <c r="AC597" s="75"/>
      <c r="AD597" s="75"/>
      <c r="AE597" s="75"/>
    </row>
    <row r="598" spans="1:31" ht="15.75" customHeight="1" x14ac:dyDescent="0.25">
      <c r="A598" s="75"/>
      <c r="B598" s="75"/>
      <c r="C598" s="75"/>
      <c r="D598" s="75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75"/>
      <c r="AA598" s="75"/>
      <c r="AB598" s="75"/>
      <c r="AC598" s="75"/>
      <c r="AD598" s="75"/>
      <c r="AE598" s="75"/>
    </row>
    <row r="599" spans="1:31" ht="15.75" customHeight="1" x14ac:dyDescent="0.25">
      <c r="A599" s="75"/>
      <c r="B599" s="75"/>
      <c r="C599" s="75"/>
      <c r="D599" s="75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75"/>
      <c r="AA599" s="75"/>
      <c r="AB599" s="75"/>
      <c r="AC599" s="75"/>
      <c r="AD599" s="75"/>
      <c r="AE599" s="75"/>
    </row>
    <row r="600" spans="1:31" ht="15.75" customHeight="1" x14ac:dyDescent="0.25">
      <c r="A600" s="75"/>
      <c r="B600" s="75"/>
      <c r="C600" s="75"/>
      <c r="D600" s="75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75"/>
      <c r="AA600" s="75"/>
      <c r="AB600" s="75"/>
      <c r="AC600" s="75"/>
      <c r="AD600" s="75"/>
      <c r="AE600" s="75"/>
    </row>
    <row r="601" spans="1:31" ht="15.75" customHeight="1" x14ac:dyDescent="0.25">
      <c r="A601" s="75"/>
      <c r="B601" s="75"/>
      <c r="C601" s="75"/>
      <c r="D601" s="75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75"/>
      <c r="AA601" s="75"/>
      <c r="AB601" s="75"/>
      <c r="AC601" s="75"/>
      <c r="AD601" s="75"/>
      <c r="AE601" s="75"/>
    </row>
    <row r="602" spans="1:31" ht="15.75" customHeight="1" x14ac:dyDescent="0.25">
      <c r="A602" s="75"/>
      <c r="B602" s="75"/>
      <c r="C602" s="75"/>
      <c r="D602" s="75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75"/>
      <c r="AA602" s="75"/>
      <c r="AB602" s="75"/>
      <c r="AC602" s="75"/>
      <c r="AD602" s="75"/>
      <c r="AE602" s="75"/>
    </row>
    <row r="603" spans="1:31" ht="15.75" customHeight="1" x14ac:dyDescent="0.25">
      <c r="A603" s="75"/>
      <c r="B603" s="75"/>
      <c r="C603" s="75"/>
      <c r="D603" s="75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75"/>
      <c r="AA603" s="75"/>
      <c r="AB603" s="75"/>
      <c r="AC603" s="75"/>
      <c r="AD603" s="75"/>
      <c r="AE603" s="75"/>
    </row>
    <row r="604" spans="1:31" ht="15.75" customHeight="1" x14ac:dyDescent="0.25">
      <c r="A604" s="75"/>
      <c r="B604" s="75"/>
      <c r="C604" s="75"/>
      <c r="D604" s="75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75"/>
      <c r="AA604" s="75"/>
      <c r="AB604" s="75"/>
      <c r="AC604" s="75"/>
      <c r="AD604" s="75"/>
      <c r="AE604" s="75"/>
    </row>
    <row r="605" spans="1:31" ht="15.75" customHeight="1" x14ac:dyDescent="0.25">
      <c r="A605" s="75"/>
      <c r="B605" s="75"/>
      <c r="C605" s="75"/>
      <c r="D605" s="75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75"/>
      <c r="AA605" s="75"/>
      <c r="AB605" s="75"/>
      <c r="AC605" s="75"/>
      <c r="AD605" s="75"/>
      <c r="AE605" s="75"/>
    </row>
    <row r="606" spans="1:31" ht="15.75" customHeight="1" x14ac:dyDescent="0.25">
      <c r="A606" s="75"/>
      <c r="B606" s="75"/>
      <c r="C606" s="75"/>
      <c r="D606" s="75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75"/>
      <c r="AA606" s="75"/>
      <c r="AB606" s="75"/>
      <c r="AC606" s="75"/>
      <c r="AD606" s="75"/>
      <c r="AE606" s="75"/>
    </row>
    <row r="607" spans="1:31" ht="15.75" customHeight="1" x14ac:dyDescent="0.25">
      <c r="A607" s="75"/>
      <c r="B607" s="75"/>
      <c r="C607" s="75"/>
      <c r="D607" s="75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  <c r="AA607" s="75"/>
      <c r="AB607" s="75"/>
      <c r="AC607" s="75"/>
      <c r="AD607" s="75"/>
      <c r="AE607" s="75"/>
    </row>
    <row r="608" spans="1:31" ht="15.75" customHeight="1" x14ac:dyDescent="0.25">
      <c r="A608" s="75"/>
      <c r="B608" s="75"/>
      <c r="C608" s="75"/>
      <c r="D608" s="75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75"/>
      <c r="AA608" s="75"/>
      <c r="AB608" s="75"/>
      <c r="AC608" s="75"/>
      <c r="AD608" s="75"/>
      <c r="AE608" s="75"/>
    </row>
    <row r="609" spans="1:31" ht="15.75" customHeight="1" x14ac:dyDescent="0.25">
      <c r="A609" s="75"/>
      <c r="B609" s="75"/>
      <c r="C609" s="75"/>
      <c r="D609" s="75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75"/>
      <c r="AA609" s="75"/>
      <c r="AB609" s="75"/>
      <c r="AC609" s="75"/>
      <c r="AD609" s="75"/>
      <c r="AE609" s="75"/>
    </row>
    <row r="610" spans="1:31" ht="15.75" customHeight="1" x14ac:dyDescent="0.25">
      <c r="A610" s="75"/>
      <c r="B610" s="75"/>
      <c r="C610" s="75"/>
      <c r="D610" s="75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75"/>
      <c r="AA610" s="75"/>
      <c r="AB610" s="75"/>
      <c r="AC610" s="75"/>
      <c r="AD610" s="75"/>
      <c r="AE610" s="75"/>
    </row>
    <row r="611" spans="1:31" ht="15.75" customHeight="1" x14ac:dyDescent="0.25">
      <c r="A611" s="75"/>
      <c r="B611" s="75"/>
      <c r="C611" s="75"/>
      <c r="D611" s="75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75"/>
      <c r="AA611" s="75"/>
      <c r="AB611" s="75"/>
      <c r="AC611" s="75"/>
      <c r="AD611" s="75"/>
      <c r="AE611" s="75"/>
    </row>
    <row r="612" spans="1:31" ht="15.75" customHeight="1" x14ac:dyDescent="0.25">
      <c r="A612" s="75"/>
      <c r="B612" s="75"/>
      <c r="C612" s="75"/>
      <c r="D612" s="75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75"/>
      <c r="AA612" s="75"/>
      <c r="AB612" s="75"/>
      <c r="AC612" s="75"/>
      <c r="AD612" s="75"/>
      <c r="AE612" s="75"/>
    </row>
    <row r="613" spans="1:31" ht="15.75" customHeight="1" x14ac:dyDescent="0.25">
      <c r="A613" s="75"/>
      <c r="B613" s="75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75"/>
      <c r="AA613" s="75"/>
      <c r="AB613" s="75"/>
      <c r="AC613" s="75"/>
      <c r="AD613" s="75"/>
      <c r="AE613" s="75"/>
    </row>
    <row r="614" spans="1:31" ht="15.75" customHeight="1" x14ac:dyDescent="0.25">
      <c r="A614" s="75"/>
      <c r="B614" s="75"/>
      <c r="C614" s="75"/>
      <c r="D614" s="75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75"/>
      <c r="AA614" s="75"/>
      <c r="AB614" s="75"/>
      <c r="AC614" s="75"/>
      <c r="AD614" s="75"/>
      <c r="AE614" s="75"/>
    </row>
    <row r="615" spans="1:31" ht="15.75" customHeight="1" x14ac:dyDescent="0.25">
      <c r="A615" s="75"/>
      <c r="B615" s="75"/>
      <c r="C615" s="75"/>
      <c r="D615" s="75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75"/>
      <c r="AA615" s="75"/>
      <c r="AB615" s="75"/>
      <c r="AC615" s="75"/>
      <c r="AD615" s="75"/>
      <c r="AE615" s="75"/>
    </row>
    <row r="616" spans="1:31" ht="15.75" customHeight="1" x14ac:dyDescent="0.25">
      <c r="A616" s="75"/>
      <c r="B616" s="75"/>
      <c r="C616" s="75"/>
      <c r="D616" s="75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75"/>
      <c r="AA616" s="75"/>
      <c r="AB616" s="75"/>
      <c r="AC616" s="75"/>
      <c r="AD616" s="75"/>
      <c r="AE616" s="75"/>
    </row>
    <row r="617" spans="1:31" ht="15.75" customHeight="1" x14ac:dyDescent="0.25">
      <c r="A617" s="75"/>
      <c r="B617" s="75"/>
      <c r="C617" s="75"/>
      <c r="D617" s="75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75"/>
      <c r="AA617" s="75"/>
      <c r="AB617" s="75"/>
      <c r="AC617" s="75"/>
      <c r="AD617" s="75"/>
      <c r="AE617" s="75"/>
    </row>
    <row r="618" spans="1:31" ht="15.75" customHeight="1" x14ac:dyDescent="0.25">
      <c r="A618" s="75"/>
      <c r="B618" s="75"/>
      <c r="C618" s="75"/>
      <c r="D618" s="75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75"/>
      <c r="AA618" s="75"/>
      <c r="AB618" s="75"/>
      <c r="AC618" s="75"/>
      <c r="AD618" s="75"/>
      <c r="AE618" s="75"/>
    </row>
    <row r="619" spans="1:31" ht="15.75" customHeight="1" x14ac:dyDescent="0.25">
      <c r="A619" s="75"/>
      <c r="B619" s="75"/>
      <c r="C619" s="75"/>
      <c r="D619" s="75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75"/>
      <c r="AA619" s="75"/>
      <c r="AB619" s="75"/>
      <c r="AC619" s="75"/>
      <c r="AD619" s="75"/>
      <c r="AE619" s="75"/>
    </row>
    <row r="620" spans="1:31" ht="15.75" customHeight="1" x14ac:dyDescent="0.25">
      <c r="A620" s="75"/>
      <c r="B620" s="75"/>
      <c r="C620" s="75"/>
      <c r="D620" s="75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75"/>
      <c r="AA620" s="75"/>
      <c r="AB620" s="75"/>
      <c r="AC620" s="75"/>
      <c r="AD620" s="75"/>
      <c r="AE620" s="75"/>
    </row>
    <row r="621" spans="1:31" ht="15.75" customHeight="1" x14ac:dyDescent="0.25">
      <c r="A621" s="75"/>
      <c r="B621" s="75"/>
      <c r="C621" s="75"/>
      <c r="D621" s="75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75"/>
      <c r="AA621" s="75"/>
      <c r="AB621" s="75"/>
      <c r="AC621" s="75"/>
      <c r="AD621" s="75"/>
      <c r="AE621" s="75"/>
    </row>
    <row r="622" spans="1:31" ht="15.75" customHeight="1" x14ac:dyDescent="0.25">
      <c r="A622" s="75"/>
      <c r="B622" s="75"/>
      <c r="C622" s="75"/>
      <c r="D622" s="75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75"/>
      <c r="AA622" s="75"/>
      <c r="AB622" s="75"/>
      <c r="AC622" s="75"/>
      <c r="AD622" s="75"/>
      <c r="AE622" s="75"/>
    </row>
    <row r="623" spans="1:31" ht="15.75" customHeight="1" x14ac:dyDescent="0.25">
      <c r="A623" s="75"/>
      <c r="B623" s="75"/>
      <c r="C623" s="75"/>
      <c r="D623" s="75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75"/>
      <c r="AA623" s="75"/>
      <c r="AB623" s="75"/>
      <c r="AC623" s="75"/>
      <c r="AD623" s="75"/>
      <c r="AE623" s="75"/>
    </row>
    <row r="624" spans="1:31" ht="15.75" customHeight="1" x14ac:dyDescent="0.25">
      <c r="A624" s="75"/>
      <c r="B624" s="75"/>
      <c r="C624" s="75"/>
      <c r="D624" s="75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75"/>
      <c r="AA624" s="75"/>
      <c r="AB624" s="75"/>
      <c r="AC624" s="75"/>
      <c r="AD624" s="75"/>
      <c r="AE624" s="75"/>
    </row>
    <row r="625" spans="1:31" ht="15.75" customHeight="1" x14ac:dyDescent="0.25">
      <c r="A625" s="75"/>
      <c r="B625" s="75"/>
      <c r="C625" s="75"/>
      <c r="D625" s="75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75"/>
      <c r="AA625" s="75"/>
      <c r="AB625" s="75"/>
      <c r="AC625" s="75"/>
      <c r="AD625" s="75"/>
      <c r="AE625" s="75"/>
    </row>
    <row r="626" spans="1:31" ht="15.75" customHeight="1" x14ac:dyDescent="0.25">
      <c r="A626" s="75"/>
      <c r="B626" s="75"/>
      <c r="C626" s="75"/>
      <c r="D626" s="75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75"/>
      <c r="AA626" s="75"/>
      <c r="AB626" s="75"/>
      <c r="AC626" s="75"/>
      <c r="AD626" s="75"/>
      <c r="AE626" s="75"/>
    </row>
    <row r="627" spans="1:31" ht="15.75" customHeight="1" x14ac:dyDescent="0.25">
      <c r="A627" s="75"/>
      <c r="B627" s="75"/>
      <c r="C627" s="75"/>
      <c r="D627" s="75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75"/>
      <c r="AA627" s="75"/>
      <c r="AB627" s="75"/>
      <c r="AC627" s="75"/>
      <c r="AD627" s="75"/>
      <c r="AE627" s="75"/>
    </row>
    <row r="628" spans="1:31" ht="15.75" customHeight="1" x14ac:dyDescent="0.25">
      <c r="A628" s="75"/>
      <c r="B628" s="75"/>
      <c r="C628" s="75"/>
      <c r="D628" s="75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75"/>
      <c r="AA628" s="75"/>
      <c r="AB628" s="75"/>
      <c r="AC628" s="75"/>
      <c r="AD628" s="75"/>
      <c r="AE628" s="75"/>
    </row>
    <row r="629" spans="1:31" ht="15.75" customHeight="1" x14ac:dyDescent="0.25">
      <c r="A629" s="75"/>
      <c r="B629" s="75"/>
      <c r="C629" s="75"/>
      <c r="D629" s="75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75"/>
      <c r="AA629" s="75"/>
      <c r="AB629" s="75"/>
      <c r="AC629" s="75"/>
      <c r="AD629" s="75"/>
      <c r="AE629" s="75"/>
    </row>
    <row r="630" spans="1:31" ht="15.75" customHeight="1" x14ac:dyDescent="0.25">
      <c r="A630" s="75"/>
      <c r="B630" s="75"/>
      <c r="C630" s="75"/>
      <c r="D630" s="75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75"/>
      <c r="AA630" s="75"/>
      <c r="AB630" s="75"/>
      <c r="AC630" s="75"/>
      <c r="AD630" s="75"/>
      <c r="AE630" s="75"/>
    </row>
    <row r="631" spans="1:31" ht="15.75" customHeight="1" x14ac:dyDescent="0.25">
      <c r="A631" s="75"/>
      <c r="B631" s="75"/>
      <c r="C631" s="75"/>
      <c r="D631" s="75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75"/>
      <c r="AA631" s="75"/>
      <c r="AB631" s="75"/>
      <c r="AC631" s="75"/>
      <c r="AD631" s="75"/>
      <c r="AE631" s="75"/>
    </row>
    <row r="632" spans="1:31" ht="15.75" customHeight="1" x14ac:dyDescent="0.25">
      <c r="A632" s="75"/>
      <c r="B632" s="75"/>
      <c r="C632" s="75"/>
      <c r="D632" s="75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  <c r="AA632" s="75"/>
      <c r="AB632" s="75"/>
      <c r="AC632" s="75"/>
      <c r="AD632" s="75"/>
      <c r="AE632" s="75"/>
    </row>
    <row r="633" spans="1:31" ht="15.75" customHeight="1" x14ac:dyDescent="0.25">
      <c r="A633" s="75"/>
      <c r="B633" s="75"/>
      <c r="C633" s="75"/>
      <c r="D633" s="75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  <c r="AA633" s="75"/>
      <c r="AB633" s="75"/>
      <c r="AC633" s="75"/>
      <c r="AD633" s="75"/>
      <c r="AE633" s="75"/>
    </row>
    <row r="634" spans="1:31" ht="15.75" customHeight="1" x14ac:dyDescent="0.25">
      <c r="A634" s="75"/>
      <c r="B634" s="75"/>
      <c r="C634" s="75"/>
      <c r="D634" s="75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  <c r="AA634" s="75"/>
      <c r="AB634" s="75"/>
      <c r="AC634" s="75"/>
      <c r="AD634" s="75"/>
      <c r="AE634" s="75"/>
    </row>
    <row r="635" spans="1:31" ht="15.75" customHeight="1" x14ac:dyDescent="0.25">
      <c r="A635" s="75"/>
      <c r="B635" s="75"/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  <c r="AA635" s="75"/>
      <c r="AB635" s="75"/>
      <c r="AC635" s="75"/>
      <c r="AD635" s="75"/>
      <c r="AE635" s="75"/>
    </row>
    <row r="636" spans="1:31" ht="15.75" customHeight="1" x14ac:dyDescent="0.25">
      <c r="A636" s="75"/>
      <c r="B636" s="75"/>
      <c r="C636" s="75"/>
      <c r="D636" s="75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75"/>
      <c r="AA636" s="75"/>
      <c r="AB636" s="75"/>
      <c r="AC636" s="75"/>
      <c r="AD636" s="75"/>
      <c r="AE636" s="75"/>
    </row>
    <row r="637" spans="1:31" ht="15.75" customHeight="1" x14ac:dyDescent="0.25">
      <c r="A637" s="75"/>
      <c r="B637" s="75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75"/>
      <c r="AA637" s="75"/>
      <c r="AB637" s="75"/>
      <c r="AC637" s="75"/>
      <c r="AD637" s="75"/>
      <c r="AE637" s="75"/>
    </row>
    <row r="638" spans="1:31" ht="15.75" customHeight="1" x14ac:dyDescent="0.25">
      <c r="A638" s="75"/>
      <c r="B638" s="75"/>
      <c r="C638" s="75"/>
      <c r="D638" s="75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75"/>
      <c r="AA638" s="75"/>
      <c r="AB638" s="75"/>
      <c r="AC638" s="75"/>
      <c r="AD638" s="75"/>
      <c r="AE638" s="75"/>
    </row>
    <row r="639" spans="1:31" ht="15.75" customHeight="1" x14ac:dyDescent="0.25">
      <c r="A639" s="75"/>
      <c r="B639" s="75"/>
      <c r="C639" s="75"/>
      <c r="D639" s="75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75"/>
      <c r="AA639" s="75"/>
      <c r="AB639" s="75"/>
      <c r="AC639" s="75"/>
      <c r="AD639" s="75"/>
      <c r="AE639" s="75"/>
    </row>
    <row r="640" spans="1:31" ht="15.75" customHeight="1" x14ac:dyDescent="0.25">
      <c r="A640" s="75"/>
      <c r="B640" s="75"/>
      <c r="C640" s="75"/>
      <c r="D640" s="75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75"/>
      <c r="AA640" s="75"/>
      <c r="AB640" s="75"/>
      <c r="AC640" s="75"/>
      <c r="AD640" s="75"/>
      <c r="AE640" s="75"/>
    </row>
    <row r="641" spans="1:31" ht="15.75" customHeight="1" x14ac:dyDescent="0.25">
      <c r="A641" s="75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75"/>
      <c r="AA641" s="75"/>
      <c r="AB641" s="75"/>
      <c r="AC641" s="75"/>
      <c r="AD641" s="75"/>
      <c r="AE641" s="75"/>
    </row>
    <row r="642" spans="1:31" ht="15.75" customHeight="1" x14ac:dyDescent="0.25">
      <c r="A642" s="75"/>
      <c r="B642" s="75"/>
      <c r="C642" s="75"/>
      <c r="D642" s="75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75"/>
      <c r="AA642" s="75"/>
      <c r="AB642" s="75"/>
      <c r="AC642" s="75"/>
      <c r="AD642" s="75"/>
      <c r="AE642" s="75"/>
    </row>
    <row r="643" spans="1:31" ht="15.75" customHeight="1" x14ac:dyDescent="0.25">
      <c r="A643" s="75"/>
      <c r="B643" s="75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75"/>
      <c r="AA643" s="75"/>
      <c r="AB643" s="75"/>
      <c r="AC643" s="75"/>
      <c r="AD643" s="75"/>
      <c r="AE643" s="75"/>
    </row>
    <row r="644" spans="1:31" ht="15.75" customHeight="1" x14ac:dyDescent="0.25">
      <c r="A644" s="75"/>
      <c r="B644" s="75"/>
      <c r="C644" s="75"/>
      <c r="D644" s="75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75"/>
      <c r="AA644" s="75"/>
      <c r="AB644" s="75"/>
      <c r="AC644" s="75"/>
      <c r="AD644" s="75"/>
      <c r="AE644" s="75"/>
    </row>
    <row r="645" spans="1:31" ht="15.75" customHeight="1" x14ac:dyDescent="0.25">
      <c r="A645" s="75"/>
      <c r="B645" s="75"/>
      <c r="C645" s="75"/>
      <c r="D645" s="75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75"/>
      <c r="AA645" s="75"/>
      <c r="AB645" s="75"/>
      <c r="AC645" s="75"/>
      <c r="AD645" s="75"/>
      <c r="AE645" s="75"/>
    </row>
    <row r="646" spans="1:31" ht="15.75" customHeight="1" x14ac:dyDescent="0.25">
      <c r="A646" s="75"/>
      <c r="B646" s="75"/>
      <c r="C646" s="75"/>
      <c r="D646" s="75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75"/>
      <c r="AA646" s="75"/>
      <c r="AB646" s="75"/>
      <c r="AC646" s="75"/>
      <c r="AD646" s="75"/>
      <c r="AE646" s="75"/>
    </row>
    <row r="647" spans="1:31" ht="15.75" customHeight="1" x14ac:dyDescent="0.25">
      <c r="A647" s="75"/>
      <c r="B647" s="75"/>
      <c r="C647" s="75"/>
      <c r="D647" s="75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75"/>
      <c r="AA647" s="75"/>
      <c r="AB647" s="75"/>
      <c r="AC647" s="75"/>
      <c r="AD647" s="75"/>
      <c r="AE647" s="75"/>
    </row>
    <row r="648" spans="1:31" ht="15.75" customHeight="1" x14ac:dyDescent="0.25">
      <c r="A648" s="75"/>
      <c r="B648" s="75"/>
      <c r="C648" s="75"/>
      <c r="D648" s="75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75"/>
      <c r="AA648" s="75"/>
      <c r="AB648" s="75"/>
      <c r="AC648" s="75"/>
      <c r="AD648" s="75"/>
      <c r="AE648" s="75"/>
    </row>
    <row r="649" spans="1:31" ht="15.75" customHeight="1" x14ac:dyDescent="0.25">
      <c r="A649" s="75"/>
      <c r="B649" s="75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75"/>
      <c r="AA649" s="75"/>
      <c r="AB649" s="75"/>
      <c r="AC649" s="75"/>
      <c r="AD649" s="75"/>
      <c r="AE649" s="75"/>
    </row>
    <row r="650" spans="1:31" ht="15.75" customHeight="1" x14ac:dyDescent="0.25">
      <c r="A650" s="75"/>
      <c r="B650" s="75"/>
      <c r="C650" s="75"/>
      <c r="D650" s="75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75"/>
      <c r="AA650" s="75"/>
      <c r="AB650" s="75"/>
      <c r="AC650" s="75"/>
      <c r="AD650" s="75"/>
      <c r="AE650" s="75"/>
    </row>
    <row r="651" spans="1:31" ht="15.75" customHeight="1" x14ac:dyDescent="0.25">
      <c r="A651" s="75"/>
      <c r="B651" s="75"/>
      <c r="C651" s="75"/>
      <c r="D651" s="75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75"/>
      <c r="AA651" s="75"/>
      <c r="AB651" s="75"/>
      <c r="AC651" s="75"/>
      <c r="AD651" s="75"/>
      <c r="AE651" s="75"/>
    </row>
    <row r="652" spans="1:31" ht="15.75" customHeight="1" x14ac:dyDescent="0.25">
      <c r="A652" s="75"/>
      <c r="B652" s="75"/>
      <c r="C652" s="75"/>
      <c r="D652" s="75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75"/>
      <c r="AA652" s="75"/>
      <c r="AB652" s="75"/>
      <c r="AC652" s="75"/>
      <c r="AD652" s="75"/>
      <c r="AE652" s="75"/>
    </row>
    <row r="653" spans="1:31" ht="15.75" customHeight="1" x14ac:dyDescent="0.25">
      <c r="A653" s="75"/>
      <c r="B653" s="75"/>
      <c r="C653" s="75"/>
      <c r="D653" s="75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75"/>
      <c r="AA653" s="75"/>
      <c r="AB653" s="75"/>
      <c r="AC653" s="75"/>
      <c r="AD653" s="75"/>
      <c r="AE653" s="75"/>
    </row>
    <row r="654" spans="1:31" ht="15.75" customHeight="1" x14ac:dyDescent="0.25">
      <c r="A654" s="75"/>
      <c r="B654" s="75"/>
      <c r="C654" s="75"/>
      <c r="D654" s="75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75"/>
      <c r="AA654" s="75"/>
      <c r="AB654" s="75"/>
      <c r="AC654" s="75"/>
      <c r="AD654" s="75"/>
      <c r="AE654" s="75"/>
    </row>
    <row r="655" spans="1:31" ht="15.75" customHeight="1" x14ac:dyDescent="0.25">
      <c r="A655" s="75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75"/>
      <c r="AA655" s="75"/>
      <c r="AB655" s="75"/>
      <c r="AC655" s="75"/>
      <c r="AD655" s="75"/>
      <c r="AE655" s="75"/>
    </row>
    <row r="656" spans="1:31" ht="15.75" customHeight="1" x14ac:dyDescent="0.25">
      <c r="A656" s="75"/>
      <c r="B656" s="75"/>
      <c r="C656" s="75"/>
      <c r="D656" s="75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75"/>
      <c r="AA656" s="75"/>
      <c r="AB656" s="75"/>
      <c r="AC656" s="75"/>
      <c r="AD656" s="75"/>
      <c r="AE656" s="75"/>
    </row>
    <row r="657" spans="1:31" ht="15.75" customHeight="1" x14ac:dyDescent="0.25">
      <c r="A657" s="75"/>
      <c r="B657" s="75"/>
      <c r="C657" s="75"/>
      <c r="D657" s="75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75"/>
      <c r="AA657" s="75"/>
      <c r="AB657" s="75"/>
      <c r="AC657" s="75"/>
      <c r="AD657" s="75"/>
      <c r="AE657" s="75"/>
    </row>
    <row r="658" spans="1:31" ht="15.75" customHeight="1" x14ac:dyDescent="0.25">
      <c r="A658" s="75"/>
      <c r="B658" s="75"/>
      <c r="C658" s="75"/>
      <c r="D658" s="75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75"/>
      <c r="AA658" s="75"/>
      <c r="AB658" s="75"/>
      <c r="AC658" s="75"/>
      <c r="AD658" s="75"/>
      <c r="AE658" s="75"/>
    </row>
    <row r="659" spans="1:31" ht="15.75" customHeight="1" x14ac:dyDescent="0.25">
      <c r="A659" s="75"/>
      <c r="B659" s="75"/>
      <c r="C659" s="75"/>
      <c r="D659" s="75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75"/>
      <c r="AA659" s="75"/>
      <c r="AB659" s="75"/>
      <c r="AC659" s="75"/>
      <c r="AD659" s="75"/>
      <c r="AE659" s="75"/>
    </row>
    <row r="660" spans="1:31" ht="15.75" customHeight="1" x14ac:dyDescent="0.25">
      <c r="A660" s="75"/>
      <c r="B660" s="75"/>
      <c r="C660" s="75"/>
      <c r="D660" s="75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75"/>
      <c r="AA660" s="75"/>
      <c r="AB660" s="75"/>
      <c r="AC660" s="75"/>
      <c r="AD660" s="75"/>
      <c r="AE660" s="75"/>
    </row>
    <row r="661" spans="1:31" ht="15.75" customHeight="1" x14ac:dyDescent="0.25">
      <c r="A661" s="75"/>
      <c r="B661" s="75"/>
      <c r="C661" s="75"/>
      <c r="D661" s="75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75"/>
      <c r="AA661" s="75"/>
      <c r="AB661" s="75"/>
      <c r="AC661" s="75"/>
      <c r="AD661" s="75"/>
      <c r="AE661" s="75"/>
    </row>
    <row r="662" spans="1:31" ht="15.75" customHeight="1" x14ac:dyDescent="0.25">
      <c r="A662" s="75"/>
      <c r="B662" s="75"/>
      <c r="C662" s="75"/>
      <c r="D662" s="75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75"/>
      <c r="AA662" s="75"/>
      <c r="AB662" s="75"/>
      <c r="AC662" s="75"/>
      <c r="AD662" s="75"/>
      <c r="AE662" s="75"/>
    </row>
    <row r="663" spans="1:31" ht="15.75" customHeight="1" x14ac:dyDescent="0.25">
      <c r="A663" s="75"/>
      <c r="B663" s="75"/>
      <c r="C663" s="75"/>
      <c r="D663" s="75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75"/>
      <c r="AA663" s="75"/>
      <c r="AB663" s="75"/>
      <c r="AC663" s="75"/>
      <c r="AD663" s="75"/>
      <c r="AE663" s="75"/>
    </row>
    <row r="664" spans="1:31" ht="15.75" customHeight="1" x14ac:dyDescent="0.25">
      <c r="A664" s="75"/>
      <c r="B664" s="75"/>
      <c r="C664" s="75"/>
      <c r="D664" s="75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75"/>
      <c r="AA664" s="75"/>
      <c r="AB664" s="75"/>
      <c r="AC664" s="75"/>
      <c r="AD664" s="75"/>
      <c r="AE664" s="75"/>
    </row>
    <row r="665" spans="1:31" ht="15.75" customHeight="1" x14ac:dyDescent="0.25">
      <c r="A665" s="75"/>
      <c r="B665" s="75"/>
      <c r="C665" s="75"/>
      <c r="D665" s="75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75"/>
      <c r="AA665" s="75"/>
      <c r="AB665" s="75"/>
      <c r="AC665" s="75"/>
      <c r="AD665" s="75"/>
      <c r="AE665" s="75"/>
    </row>
    <row r="666" spans="1:31" ht="15.75" customHeight="1" x14ac:dyDescent="0.25">
      <c r="A666" s="75"/>
      <c r="B666" s="75"/>
      <c r="C666" s="75"/>
      <c r="D666" s="75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75"/>
      <c r="AA666" s="75"/>
      <c r="AB666" s="75"/>
      <c r="AC666" s="75"/>
      <c r="AD666" s="75"/>
      <c r="AE666" s="75"/>
    </row>
    <row r="667" spans="1:31" ht="15.75" customHeight="1" x14ac:dyDescent="0.25">
      <c r="A667" s="75"/>
      <c r="B667" s="75"/>
      <c r="C667" s="75"/>
      <c r="D667" s="75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  <c r="AA667" s="75"/>
      <c r="AB667" s="75"/>
      <c r="AC667" s="75"/>
      <c r="AD667" s="75"/>
      <c r="AE667" s="75"/>
    </row>
    <row r="668" spans="1:31" ht="15.75" customHeight="1" x14ac:dyDescent="0.25">
      <c r="A668" s="75"/>
      <c r="B668" s="75"/>
      <c r="C668" s="75"/>
      <c r="D668" s="75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75"/>
      <c r="AA668" s="75"/>
      <c r="AB668" s="75"/>
      <c r="AC668" s="75"/>
      <c r="AD668" s="75"/>
      <c r="AE668" s="75"/>
    </row>
    <row r="669" spans="1:31" ht="15.75" customHeight="1" x14ac:dyDescent="0.25">
      <c r="A669" s="75"/>
      <c r="B669" s="75"/>
      <c r="C669" s="75"/>
      <c r="D669" s="75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75"/>
      <c r="AA669" s="75"/>
      <c r="AB669" s="75"/>
      <c r="AC669" s="75"/>
      <c r="AD669" s="75"/>
      <c r="AE669" s="75"/>
    </row>
    <row r="670" spans="1:31" ht="15.75" customHeight="1" x14ac:dyDescent="0.25">
      <c r="A670" s="75"/>
      <c r="B670" s="75"/>
      <c r="C670" s="75"/>
      <c r="D670" s="75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75"/>
      <c r="AA670" s="75"/>
      <c r="AB670" s="75"/>
      <c r="AC670" s="75"/>
      <c r="AD670" s="75"/>
      <c r="AE670" s="75"/>
    </row>
    <row r="671" spans="1:31" ht="15.75" customHeight="1" x14ac:dyDescent="0.25">
      <c r="A671" s="75"/>
      <c r="B671" s="75"/>
      <c r="C671" s="75"/>
      <c r="D671" s="75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75"/>
      <c r="AA671" s="75"/>
      <c r="AB671" s="75"/>
      <c r="AC671" s="75"/>
      <c r="AD671" s="75"/>
      <c r="AE671" s="75"/>
    </row>
    <row r="672" spans="1:31" ht="15.75" customHeight="1" x14ac:dyDescent="0.25">
      <c r="A672" s="75"/>
      <c r="B672" s="75"/>
      <c r="C672" s="75"/>
      <c r="D672" s="75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75"/>
      <c r="AA672" s="75"/>
      <c r="AB672" s="75"/>
      <c r="AC672" s="75"/>
      <c r="AD672" s="75"/>
      <c r="AE672" s="75"/>
    </row>
    <row r="673" spans="1:31" ht="15.75" customHeight="1" x14ac:dyDescent="0.25">
      <c r="A673" s="75"/>
      <c r="B673" s="75"/>
      <c r="C673" s="75"/>
      <c r="D673" s="75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75"/>
      <c r="AA673" s="75"/>
      <c r="AB673" s="75"/>
      <c r="AC673" s="75"/>
      <c r="AD673" s="75"/>
      <c r="AE673" s="75"/>
    </row>
    <row r="674" spans="1:31" ht="15.75" customHeight="1" x14ac:dyDescent="0.25">
      <c r="A674" s="75"/>
      <c r="B674" s="75"/>
      <c r="C674" s="75"/>
      <c r="D674" s="75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75"/>
      <c r="AA674" s="75"/>
      <c r="AB674" s="75"/>
      <c r="AC674" s="75"/>
      <c r="AD674" s="75"/>
      <c r="AE674" s="75"/>
    </row>
    <row r="675" spans="1:31" ht="15.75" customHeight="1" x14ac:dyDescent="0.25">
      <c r="A675" s="75"/>
      <c r="B675" s="75"/>
      <c r="C675" s="75"/>
      <c r="D675" s="75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75"/>
      <c r="AA675" s="75"/>
      <c r="AB675" s="75"/>
      <c r="AC675" s="75"/>
      <c r="AD675" s="75"/>
      <c r="AE675" s="75"/>
    </row>
    <row r="676" spans="1:31" ht="15.75" customHeight="1" x14ac:dyDescent="0.25">
      <c r="A676" s="75"/>
      <c r="B676" s="75"/>
      <c r="C676" s="75"/>
      <c r="D676" s="75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75"/>
      <c r="AA676" s="75"/>
      <c r="AB676" s="75"/>
      <c r="AC676" s="75"/>
      <c r="AD676" s="75"/>
      <c r="AE676" s="75"/>
    </row>
    <row r="677" spans="1:31" ht="15.75" customHeight="1" x14ac:dyDescent="0.25">
      <c r="A677" s="75"/>
      <c r="B677" s="75"/>
      <c r="C677" s="75"/>
      <c r="D677" s="75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75"/>
      <c r="AA677" s="75"/>
      <c r="AB677" s="75"/>
      <c r="AC677" s="75"/>
      <c r="AD677" s="75"/>
      <c r="AE677" s="75"/>
    </row>
    <row r="678" spans="1:31" ht="15.75" customHeight="1" x14ac:dyDescent="0.25">
      <c r="A678" s="75"/>
      <c r="B678" s="75"/>
      <c r="C678" s="75"/>
      <c r="D678" s="75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75"/>
      <c r="AA678" s="75"/>
      <c r="AB678" s="75"/>
      <c r="AC678" s="75"/>
      <c r="AD678" s="75"/>
      <c r="AE678" s="75"/>
    </row>
    <row r="679" spans="1:31" ht="15.75" customHeight="1" x14ac:dyDescent="0.25">
      <c r="A679" s="75"/>
      <c r="B679" s="75"/>
      <c r="C679" s="75"/>
      <c r="D679" s="75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75"/>
      <c r="AA679" s="75"/>
      <c r="AB679" s="75"/>
      <c r="AC679" s="75"/>
      <c r="AD679" s="75"/>
      <c r="AE679" s="75"/>
    </row>
    <row r="680" spans="1:31" ht="15.75" customHeight="1" x14ac:dyDescent="0.25">
      <c r="A680" s="75"/>
      <c r="B680" s="75"/>
      <c r="C680" s="75"/>
      <c r="D680" s="75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75"/>
      <c r="AA680" s="75"/>
      <c r="AB680" s="75"/>
      <c r="AC680" s="75"/>
      <c r="AD680" s="75"/>
      <c r="AE680" s="75"/>
    </row>
    <row r="681" spans="1:31" ht="15.75" customHeight="1" x14ac:dyDescent="0.25">
      <c r="A681" s="75"/>
      <c r="B681" s="75"/>
      <c r="C681" s="75"/>
      <c r="D681" s="75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75"/>
      <c r="AA681" s="75"/>
      <c r="AB681" s="75"/>
      <c r="AC681" s="75"/>
      <c r="AD681" s="75"/>
      <c r="AE681" s="75"/>
    </row>
    <row r="682" spans="1:31" ht="15.75" customHeight="1" x14ac:dyDescent="0.25">
      <c r="A682" s="75"/>
      <c r="B682" s="75"/>
      <c r="C682" s="75"/>
      <c r="D682" s="75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75"/>
      <c r="AA682" s="75"/>
      <c r="AB682" s="75"/>
      <c r="AC682" s="75"/>
      <c r="AD682" s="75"/>
      <c r="AE682" s="75"/>
    </row>
    <row r="683" spans="1:31" ht="15.75" customHeight="1" x14ac:dyDescent="0.25">
      <c r="A683" s="75"/>
      <c r="B683" s="75"/>
      <c r="C683" s="75"/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  <c r="AA683" s="75"/>
      <c r="AB683" s="75"/>
      <c r="AC683" s="75"/>
      <c r="AD683" s="75"/>
      <c r="AE683" s="75"/>
    </row>
    <row r="684" spans="1:31" ht="15.75" customHeight="1" x14ac:dyDescent="0.25">
      <c r="A684" s="75"/>
      <c r="B684" s="75"/>
      <c r="C684" s="75"/>
      <c r="D684" s="75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75"/>
      <c r="AA684" s="75"/>
      <c r="AB684" s="75"/>
      <c r="AC684" s="75"/>
      <c r="AD684" s="75"/>
      <c r="AE684" s="75"/>
    </row>
    <row r="685" spans="1:31" ht="15.75" customHeight="1" x14ac:dyDescent="0.25">
      <c r="A685" s="75"/>
      <c r="B685" s="75"/>
      <c r="C685" s="75"/>
      <c r="D685" s="75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75"/>
      <c r="AA685" s="75"/>
      <c r="AB685" s="75"/>
      <c r="AC685" s="75"/>
      <c r="AD685" s="75"/>
      <c r="AE685" s="75"/>
    </row>
    <row r="686" spans="1:31" ht="15.75" customHeight="1" x14ac:dyDescent="0.25">
      <c r="A686" s="75"/>
      <c r="B686" s="75"/>
      <c r="C686" s="75"/>
      <c r="D686" s="75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75"/>
      <c r="AA686" s="75"/>
      <c r="AB686" s="75"/>
      <c r="AC686" s="75"/>
      <c r="AD686" s="75"/>
      <c r="AE686" s="75"/>
    </row>
    <row r="687" spans="1:31" ht="15.75" customHeight="1" x14ac:dyDescent="0.25">
      <c r="A687" s="75"/>
      <c r="B687" s="75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75"/>
      <c r="AA687" s="75"/>
      <c r="AB687" s="75"/>
      <c r="AC687" s="75"/>
      <c r="AD687" s="75"/>
      <c r="AE687" s="75"/>
    </row>
    <row r="688" spans="1:31" ht="15.75" customHeight="1" x14ac:dyDescent="0.25">
      <c r="A688" s="75"/>
      <c r="B688" s="75"/>
      <c r="C688" s="75"/>
      <c r="D688" s="75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75"/>
      <c r="AA688" s="75"/>
      <c r="AB688" s="75"/>
      <c r="AC688" s="75"/>
      <c r="AD688" s="75"/>
      <c r="AE688" s="75"/>
    </row>
    <row r="689" spans="1:31" ht="15.75" customHeight="1" x14ac:dyDescent="0.25">
      <c r="A689" s="75"/>
      <c r="B689" s="75"/>
      <c r="C689" s="75"/>
      <c r="D689" s="75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75"/>
      <c r="AA689" s="75"/>
      <c r="AB689" s="75"/>
      <c r="AC689" s="75"/>
      <c r="AD689" s="75"/>
      <c r="AE689" s="75"/>
    </row>
    <row r="690" spans="1:31" ht="15.75" customHeight="1" x14ac:dyDescent="0.25">
      <c r="A690" s="75"/>
      <c r="B690" s="75"/>
      <c r="C690" s="75"/>
      <c r="D690" s="75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75"/>
      <c r="AA690" s="75"/>
      <c r="AB690" s="75"/>
      <c r="AC690" s="75"/>
      <c r="AD690" s="75"/>
      <c r="AE690" s="75"/>
    </row>
    <row r="691" spans="1:31" ht="15.75" customHeight="1" x14ac:dyDescent="0.25">
      <c r="A691" s="75"/>
      <c r="B691" s="75"/>
      <c r="C691" s="75"/>
      <c r="D691" s="75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75"/>
      <c r="AA691" s="75"/>
      <c r="AB691" s="75"/>
      <c r="AC691" s="75"/>
      <c r="AD691" s="75"/>
      <c r="AE691" s="75"/>
    </row>
    <row r="692" spans="1:31" ht="15.75" customHeight="1" x14ac:dyDescent="0.25">
      <c r="A692" s="75"/>
      <c r="B692" s="75"/>
      <c r="C692" s="75"/>
      <c r="D692" s="75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75"/>
      <c r="AA692" s="75"/>
      <c r="AB692" s="75"/>
      <c r="AC692" s="75"/>
      <c r="AD692" s="75"/>
      <c r="AE692" s="75"/>
    </row>
    <row r="693" spans="1:31" ht="15.75" customHeight="1" x14ac:dyDescent="0.25">
      <c r="A693" s="75"/>
      <c r="B693" s="75"/>
      <c r="C693" s="75"/>
      <c r="D693" s="75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75"/>
      <c r="AA693" s="75"/>
      <c r="AB693" s="75"/>
      <c r="AC693" s="75"/>
      <c r="AD693" s="75"/>
      <c r="AE693" s="75"/>
    </row>
    <row r="694" spans="1:31" ht="15.75" customHeight="1" x14ac:dyDescent="0.25">
      <c r="A694" s="75"/>
      <c r="B694" s="75"/>
      <c r="C694" s="75"/>
      <c r="D694" s="75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75"/>
      <c r="AA694" s="75"/>
      <c r="AB694" s="75"/>
      <c r="AC694" s="75"/>
      <c r="AD694" s="75"/>
      <c r="AE694" s="75"/>
    </row>
    <row r="695" spans="1:31" ht="15.75" customHeight="1" x14ac:dyDescent="0.25">
      <c r="A695" s="75"/>
      <c r="B695" s="75"/>
      <c r="C695" s="75"/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75"/>
      <c r="AA695" s="75"/>
      <c r="AB695" s="75"/>
      <c r="AC695" s="75"/>
      <c r="AD695" s="75"/>
      <c r="AE695" s="75"/>
    </row>
    <row r="696" spans="1:31" ht="15.75" customHeight="1" x14ac:dyDescent="0.25">
      <c r="A696" s="75"/>
      <c r="B696" s="75"/>
      <c r="C696" s="75"/>
      <c r="D696" s="75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75"/>
      <c r="AA696" s="75"/>
      <c r="AB696" s="75"/>
      <c r="AC696" s="75"/>
      <c r="AD696" s="75"/>
      <c r="AE696" s="75"/>
    </row>
    <row r="697" spans="1:31" ht="15.75" customHeight="1" x14ac:dyDescent="0.25">
      <c r="A697" s="75"/>
      <c r="B697" s="75"/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75"/>
      <c r="AA697" s="75"/>
      <c r="AB697" s="75"/>
      <c r="AC697" s="75"/>
      <c r="AD697" s="75"/>
      <c r="AE697" s="75"/>
    </row>
    <row r="698" spans="1:31" ht="15.75" customHeight="1" x14ac:dyDescent="0.25">
      <c r="A698" s="75"/>
      <c r="B698" s="75"/>
      <c r="C698" s="75"/>
      <c r="D698" s="75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75"/>
      <c r="AA698" s="75"/>
      <c r="AB698" s="75"/>
      <c r="AC698" s="75"/>
      <c r="AD698" s="75"/>
      <c r="AE698" s="75"/>
    </row>
    <row r="699" spans="1:31" ht="15.75" customHeight="1" x14ac:dyDescent="0.25">
      <c r="A699" s="75"/>
      <c r="B699" s="75"/>
      <c r="C699" s="75"/>
      <c r="D699" s="75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75"/>
      <c r="AA699" s="75"/>
      <c r="AB699" s="75"/>
      <c r="AC699" s="75"/>
      <c r="AD699" s="75"/>
      <c r="AE699" s="75"/>
    </row>
    <row r="700" spans="1:31" ht="15.75" customHeight="1" x14ac:dyDescent="0.25">
      <c r="A700" s="75"/>
      <c r="B700" s="75"/>
      <c r="C700" s="75"/>
      <c r="D700" s="75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75"/>
      <c r="AA700" s="75"/>
      <c r="AB700" s="75"/>
      <c r="AC700" s="75"/>
      <c r="AD700" s="75"/>
      <c r="AE700" s="75"/>
    </row>
    <row r="701" spans="1:31" ht="15.75" customHeight="1" x14ac:dyDescent="0.25">
      <c r="A701" s="75"/>
      <c r="B701" s="75"/>
      <c r="C701" s="75"/>
      <c r="D701" s="75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75"/>
      <c r="AA701" s="75"/>
      <c r="AB701" s="75"/>
      <c r="AC701" s="75"/>
      <c r="AD701" s="75"/>
      <c r="AE701" s="75"/>
    </row>
    <row r="702" spans="1:31" ht="15.75" customHeight="1" x14ac:dyDescent="0.25">
      <c r="A702" s="75"/>
      <c r="B702" s="75"/>
      <c r="C702" s="75"/>
      <c r="D702" s="75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75"/>
      <c r="AA702" s="75"/>
      <c r="AB702" s="75"/>
      <c r="AC702" s="75"/>
      <c r="AD702" s="75"/>
      <c r="AE702" s="75"/>
    </row>
    <row r="703" spans="1:31" ht="15.75" customHeight="1" x14ac:dyDescent="0.25">
      <c r="A703" s="75"/>
      <c r="B703" s="75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75"/>
      <c r="AA703" s="75"/>
      <c r="AB703" s="75"/>
      <c r="AC703" s="75"/>
      <c r="AD703" s="75"/>
      <c r="AE703" s="75"/>
    </row>
    <row r="704" spans="1:31" ht="15.75" customHeight="1" x14ac:dyDescent="0.25">
      <c r="A704" s="75"/>
      <c r="B704" s="75"/>
      <c r="C704" s="75"/>
      <c r="D704" s="75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75"/>
      <c r="AA704" s="75"/>
      <c r="AB704" s="75"/>
      <c r="AC704" s="75"/>
      <c r="AD704" s="75"/>
      <c r="AE704" s="75"/>
    </row>
    <row r="705" spans="1:31" ht="15.75" customHeight="1" x14ac:dyDescent="0.25">
      <c r="A705" s="75"/>
      <c r="B705" s="75"/>
      <c r="C705" s="75"/>
      <c r="D705" s="75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75"/>
      <c r="AA705" s="75"/>
      <c r="AB705" s="75"/>
      <c r="AC705" s="75"/>
      <c r="AD705" s="75"/>
      <c r="AE705" s="75"/>
    </row>
    <row r="706" spans="1:31" ht="15.75" customHeight="1" x14ac:dyDescent="0.25">
      <c r="A706" s="75"/>
      <c r="B706" s="75"/>
      <c r="C706" s="75"/>
      <c r="D706" s="75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75"/>
      <c r="AA706" s="75"/>
      <c r="AB706" s="75"/>
      <c r="AC706" s="75"/>
      <c r="AD706" s="75"/>
      <c r="AE706" s="75"/>
    </row>
    <row r="707" spans="1:31" ht="15.75" customHeight="1" x14ac:dyDescent="0.25">
      <c r="A707" s="75"/>
      <c r="B707" s="75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75"/>
      <c r="AA707" s="75"/>
      <c r="AB707" s="75"/>
      <c r="AC707" s="75"/>
      <c r="AD707" s="75"/>
      <c r="AE707" s="75"/>
    </row>
    <row r="708" spans="1:31" ht="15.75" customHeight="1" x14ac:dyDescent="0.25">
      <c r="A708" s="75"/>
      <c r="B708" s="75"/>
      <c r="C708" s="75"/>
      <c r="D708" s="75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75"/>
      <c r="AA708" s="75"/>
      <c r="AB708" s="75"/>
      <c r="AC708" s="75"/>
      <c r="AD708" s="75"/>
      <c r="AE708" s="75"/>
    </row>
    <row r="709" spans="1:31" ht="15.75" customHeight="1" x14ac:dyDescent="0.25">
      <c r="A709" s="75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75"/>
      <c r="AA709" s="75"/>
      <c r="AB709" s="75"/>
      <c r="AC709" s="75"/>
      <c r="AD709" s="75"/>
      <c r="AE709" s="75"/>
    </row>
    <row r="710" spans="1:31" ht="15.75" customHeight="1" x14ac:dyDescent="0.25">
      <c r="A710" s="75"/>
      <c r="B710" s="75"/>
      <c r="C710" s="75"/>
      <c r="D710" s="75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75"/>
      <c r="AA710" s="75"/>
      <c r="AB710" s="75"/>
      <c r="AC710" s="75"/>
      <c r="AD710" s="75"/>
      <c r="AE710" s="75"/>
    </row>
    <row r="711" spans="1:31" ht="15.75" customHeight="1" x14ac:dyDescent="0.25">
      <c r="A711" s="75"/>
      <c r="B711" s="75"/>
      <c r="C711" s="75"/>
      <c r="D711" s="75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75"/>
      <c r="AA711" s="75"/>
      <c r="AB711" s="75"/>
      <c r="AC711" s="75"/>
      <c r="AD711" s="75"/>
      <c r="AE711" s="75"/>
    </row>
    <row r="712" spans="1:31" ht="15.75" customHeight="1" x14ac:dyDescent="0.25">
      <c r="A712" s="75"/>
      <c r="B712" s="75"/>
      <c r="C712" s="75"/>
      <c r="D712" s="75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75"/>
      <c r="AA712" s="75"/>
      <c r="AB712" s="75"/>
      <c r="AC712" s="75"/>
      <c r="AD712" s="75"/>
      <c r="AE712" s="75"/>
    </row>
    <row r="713" spans="1:31" ht="15.75" customHeight="1" x14ac:dyDescent="0.25">
      <c r="A713" s="75"/>
      <c r="B713" s="75"/>
      <c r="C713" s="75"/>
      <c r="D713" s="75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75"/>
      <c r="AA713" s="75"/>
      <c r="AB713" s="75"/>
      <c r="AC713" s="75"/>
      <c r="AD713" s="75"/>
      <c r="AE713" s="75"/>
    </row>
    <row r="714" spans="1:31" ht="15.75" customHeight="1" x14ac:dyDescent="0.25">
      <c r="A714" s="75"/>
      <c r="B714" s="75"/>
      <c r="C714" s="75"/>
      <c r="D714" s="75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75"/>
      <c r="AA714" s="75"/>
      <c r="AB714" s="75"/>
      <c r="AC714" s="75"/>
      <c r="AD714" s="75"/>
      <c r="AE714" s="75"/>
    </row>
    <row r="715" spans="1:31" ht="15.75" customHeight="1" x14ac:dyDescent="0.25">
      <c r="A715" s="75"/>
      <c r="B715" s="75"/>
      <c r="C715" s="75"/>
      <c r="D715" s="75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75"/>
      <c r="AA715" s="75"/>
      <c r="AB715" s="75"/>
      <c r="AC715" s="75"/>
      <c r="AD715" s="75"/>
      <c r="AE715" s="75"/>
    </row>
    <row r="716" spans="1:31" ht="15.75" customHeight="1" x14ac:dyDescent="0.25">
      <c r="A716" s="75"/>
      <c r="B716" s="75"/>
      <c r="C716" s="75"/>
      <c r="D716" s="75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75"/>
      <c r="AA716" s="75"/>
      <c r="AB716" s="75"/>
      <c r="AC716" s="75"/>
      <c r="AD716" s="75"/>
      <c r="AE716" s="75"/>
    </row>
    <row r="717" spans="1:31" ht="15.75" customHeight="1" x14ac:dyDescent="0.25">
      <c r="A717" s="75"/>
      <c r="B717" s="75"/>
      <c r="C717" s="75"/>
      <c r="D717" s="75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75"/>
      <c r="AA717" s="75"/>
      <c r="AB717" s="75"/>
      <c r="AC717" s="75"/>
      <c r="AD717" s="75"/>
      <c r="AE717" s="75"/>
    </row>
    <row r="718" spans="1:31" ht="15.75" customHeight="1" x14ac:dyDescent="0.25">
      <c r="A718" s="75"/>
      <c r="B718" s="75"/>
      <c r="C718" s="75"/>
      <c r="D718" s="75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75"/>
      <c r="AA718" s="75"/>
      <c r="AB718" s="75"/>
      <c r="AC718" s="75"/>
      <c r="AD718" s="75"/>
      <c r="AE718" s="75"/>
    </row>
    <row r="719" spans="1:31" ht="15.75" customHeight="1" x14ac:dyDescent="0.25">
      <c r="A719" s="75"/>
      <c r="B719" s="75"/>
      <c r="C719" s="75"/>
      <c r="D719" s="75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75"/>
      <c r="AA719" s="75"/>
      <c r="AB719" s="75"/>
      <c r="AC719" s="75"/>
      <c r="AD719" s="75"/>
      <c r="AE719" s="75"/>
    </row>
    <row r="720" spans="1:31" ht="15.75" customHeight="1" x14ac:dyDescent="0.25">
      <c r="A720" s="75"/>
      <c r="B720" s="75"/>
      <c r="C720" s="75"/>
      <c r="D720" s="75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75"/>
      <c r="AA720" s="75"/>
      <c r="AB720" s="75"/>
      <c r="AC720" s="75"/>
      <c r="AD720" s="75"/>
      <c r="AE720" s="75"/>
    </row>
    <row r="721" spans="1:31" ht="15.75" customHeight="1" x14ac:dyDescent="0.25">
      <c r="A721" s="75"/>
      <c r="B721" s="75"/>
      <c r="C721" s="75"/>
      <c r="D721" s="75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75"/>
      <c r="AA721" s="75"/>
      <c r="AB721" s="75"/>
      <c r="AC721" s="75"/>
      <c r="AD721" s="75"/>
      <c r="AE721" s="75"/>
    </row>
    <row r="722" spans="1:31" ht="15.75" customHeight="1" x14ac:dyDescent="0.25">
      <c r="A722" s="75"/>
      <c r="B722" s="75"/>
      <c r="C722" s="75"/>
      <c r="D722" s="75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75"/>
      <c r="AA722" s="75"/>
      <c r="AB722" s="75"/>
      <c r="AC722" s="75"/>
      <c r="AD722" s="75"/>
      <c r="AE722" s="75"/>
    </row>
    <row r="723" spans="1:31" ht="15.75" customHeight="1" x14ac:dyDescent="0.25">
      <c r="A723" s="75"/>
      <c r="B723" s="75"/>
      <c r="C723" s="75"/>
      <c r="D723" s="75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75"/>
      <c r="AA723" s="75"/>
      <c r="AB723" s="75"/>
      <c r="AC723" s="75"/>
      <c r="AD723" s="75"/>
      <c r="AE723" s="75"/>
    </row>
    <row r="724" spans="1:31" ht="15.75" customHeight="1" x14ac:dyDescent="0.25">
      <c r="A724" s="75"/>
      <c r="B724" s="75"/>
      <c r="C724" s="75"/>
      <c r="D724" s="75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75"/>
      <c r="AA724" s="75"/>
      <c r="AB724" s="75"/>
      <c r="AC724" s="75"/>
      <c r="AD724" s="75"/>
      <c r="AE724" s="75"/>
    </row>
    <row r="725" spans="1:31" ht="15.75" customHeight="1" x14ac:dyDescent="0.25">
      <c r="A725" s="75"/>
      <c r="B725" s="75"/>
      <c r="C725" s="75"/>
      <c r="D725" s="75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75"/>
      <c r="AA725" s="75"/>
      <c r="AB725" s="75"/>
      <c r="AC725" s="75"/>
      <c r="AD725" s="75"/>
      <c r="AE725" s="75"/>
    </row>
    <row r="726" spans="1:31" ht="15.75" customHeight="1" x14ac:dyDescent="0.25">
      <c r="A726" s="75"/>
      <c r="B726" s="75"/>
      <c r="C726" s="75"/>
      <c r="D726" s="75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75"/>
      <c r="AA726" s="75"/>
      <c r="AB726" s="75"/>
      <c r="AC726" s="75"/>
      <c r="AD726" s="75"/>
      <c r="AE726" s="75"/>
    </row>
    <row r="727" spans="1:31" ht="15.75" customHeight="1" x14ac:dyDescent="0.25">
      <c r="A727" s="75"/>
      <c r="B727" s="75"/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  <c r="AA727" s="75"/>
      <c r="AB727" s="75"/>
      <c r="AC727" s="75"/>
      <c r="AD727" s="75"/>
      <c r="AE727" s="75"/>
    </row>
    <row r="728" spans="1:31" ht="15.75" customHeight="1" x14ac:dyDescent="0.25">
      <c r="A728" s="75"/>
      <c r="B728" s="75"/>
      <c r="C728" s="75"/>
      <c r="D728" s="75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75"/>
      <c r="AA728" s="75"/>
      <c r="AB728" s="75"/>
      <c r="AC728" s="75"/>
      <c r="AD728" s="75"/>
      <c r="AE728" s="75"/>
    </row>
    <row r="729" spans="1:31" ht="15.75" customHeight="1" x14ac:dyDescent="0.25">
      <c r="A729" s="75"/>
      <c r="B729" s="75"/>
      <c r="C729" s="75"/>
      <c r="D729" s="75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75"/>
      <c r="AA729" s="75"/>
      <c r="AB729" s="75"/>
      <c r="AC729" s="75"/>
      <c r="AD729" s="75"/>
      <c r="AE729" s="75"/>
    </row>
    <row r="730" spans="1:31" ht="15.75" customHeight="1" x14ac:dyDescent="0.25">
      <c r="A730" s="75"/>
      <c r="B730" s="75"/>
      <c r="C730" s="75"/>
      <c r="D730" s="75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75"/>
      <c r="AA730" s="75"/>
      <c r="AB730" s="75"/>
      <c r="AC730" s="75"/>
      <c r="AD730" s="75"/>
      <c r="AE730" s="75"/>
    </row>
    <row r="731" spans="1:31" ht="15.75" customHeight="1" x14ac:dyDescent="0.25">
      <c r="A731" s="75"/>
      <c r="B731" s="75"/>
      <c r="C731" s="75"/>
      <c r="D731" s="75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75"/>
      <c r="AA731" s="75"/>
      <c r="AB731" s="75"/>
      <c r="AC731" s="75"/>
      <c r="AD731" s="75"/>
      <c r="AE731" s="75"/>
    </row>
    <row r="732" spans="1:31" ht="15.75" customHeight="1" x14ac:dyDescent="0.25">
      <c r="A732" s="75"/>
      <c r="B732" s="75"/>
      <c r="C732" s="75"/>
      <c r="D732" s="75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75"/>
      <c r="AA732" s="75"/>
      <c r="AB732" s="75"/>
      <c r="AC732" s="75"/>
      <c r="AD732" s="75"/>
      <c r="AE732" s="75"/>
    </row>
    <row r="733" spans="1:31" ht="15.75" customHeight="1" x14ac:dyDescent="0.25">
      <c r="A733" s="75"/>
      <c r="B733" s="75"/>
      <c r="C733" s="75"/>
      <c r="D733" s="75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75"/>
      <c r="AA733" s="75"/>
      <c r="AB733" s="75"/>
      <c r="AC733" s="75"/>
      <c r="AD733" s="75"/>
      <c r="AE733" s="75"/>
    </row>
    <row r="734" spans="1:31" ht="15.75" customHeight="1" x14ac:dyDescent="0.25">
      <c r="A734" s="75"/>
      <c r="B734" s="75"/>
      <c r="C734" s="75"/>
      <c r="D734" s="75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75"/>
      <c r="AA734" s="75"/>
      <c r="AB734" s="75"/>
      <c r="AC734" s="75"/>
      <c r="AD734" s="75"/>
      <c r="AE734" s="75"/>
    </row>
    <row r="735" spans="1:31" ht="15.75" customHeight="1" x14ac:dyDescent="0.25">
      <c r="A735" s="75"/>
      <c r="B735" s="75"/>
      <c r="C735" s="75"/>
      <c r="D735" s="75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75"/>
      <c r="AA735" s="75"/>
      <c r="AB735" s="75"/>
      <c r="AC735" s="75"/>
      <c r="AD735" s="75"/>
      <c r="AE735" s="75"/>
    </row>
    <row r="736" spans="1:31" ht="15.75" customHeight="1" x14ac:dyDescent="0.25">
      <c r="A736" s="75"/>
      <c r="B736" s="75"/>
      <c r="C736" s="75"/>
      <c r="D736" s="75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75"/>
      <c r="AA736" s="75"/>
      <c r="AB736" s="75"/>
      <c r="AC736" s="75"/>
      <c r="AD736" s="75"/>
      <c r="AE736" s="75"/>
    </row>
    <row r="737" spans="1:31" ht="15.75" customHeight="1" x14ac:dyDescent="0.25">
      <c r="A737" s="75"/>
      <c r="B737" s="75"/>
      <c r="C737" s="75"/>
      <c r="D737" s="75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75"/>
      <c r="AA737" s="75"/>
      <c r="AB737" s="75"/>
      <c r="AC737" s="75"/>
      <c r="AD737" s="75"/>
      <c r="AE737" s="75"/>
    </row>
    <row r="738" spans="1:31" ht="15.75" customHeight="1" x14ac:dyDescent="0.25">
      <c r="A738" s="75"/>
      <c r="B738" s="75"/>
      <c r="C738" s="75"/>
      <c r="D738" s="75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75"/>
      <c r="AA738" s="75"/>
      <c r="AB738" s="75"/>
      <c r="AC738" s="75"/>
      <c r="AD738" s="75"/>
      <c r="AE738" s="75"/>
    </row>
    <row r="739" spans="1:31" ht="15.75" customHeight="1" x14ac:dyDescent="0.25">
      <c r="A739" s="75"/>
      <c r="B739" s="75"/>
      <c r="C739" s="75"/>
      <c r="D739" s="75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75"/>
      <c r="AA739" s="75"/>
      <c r="AB739" s="75"/>
      <c r="AC739" s="75"/>
      <c r="AD739" s="75"/>
      <c r="AE739" s="75"/>
    </row>
    <row r="740" spans="1:31" ht="15.75" customHeight="1" x14ac:dyDescent="0.25">
      <c r="A740" s="75"/>
      <c r="B740" s="75"/>
      <c r="C740" s="75"/>
      <c r="D740" s="75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75"/>
      <c r="AA740" s="75"/>
      <c r="AB740" s="75"/>
      <c r="AC740" s="75"/>
      <c r="AD740" s="75"/>
      <c r="AE740" s="75"/>
    </row>
    <row r="741" spans="1:31" ht="15.75" customHeight="1" x14ac:dyDescent="0.25">
      <c r="A741" s="75"/>
      <c r="B741" s="75"/>
      <c r="C741" s="75"/>
      <c r="D741" s="75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75"/>
      <c r="AA741" s="75"/>
      <c r="AB741" s="75"/>
      <c r="AC741" s="75"/>
      <c r="AD741" s="75"/>
      <c r="AE741" s="75"/>
    </row>
    <row r="742" spans="1:31" ht="15.75" customHeight="1" x14ac:dyDescent="0.25">
      <c r="A742" s="75"/>
      <c r="B742" s="75"/>
      <c r="C742" s="75"/>
      <c r="D742" s="75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75"/>
      <c r="AA742" s="75"/>
      <c r="AB742" s="75"/>
      <c r="AC742" s="75"/>
      <c r="AD742" s="75"/>
      <c r="AE742" s="75"/>
    </row>
    <row r="743" spans="1:31" ht="15.75" customHeight="1" x14ac:dyDescent="0.25">
      <c r="A743" s="75"/>
      <c r="B743" s="75"/>
      <c r="C743" s="75"/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75"/>
      <c r="AA743" s="75"/>
      <c r="AB743" s="75"/>
      <c r="AC743" s="75"/>
      <c r="AD743" s="75"/>
      <c r="AE743" s="75"/>
    </row>
    <row r="744" spans="1:31" ht="15.75" customHeight="1" x14ac:dyDescent="0.25">
      <c r="A744" s="75"/>
      <c r="B744" s="75"/>
      <c r="C744" s="75"/>
      <c r="D744" s="75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75"/>
      <c r="AA744" s="75"/>
      <c r="AB744" s="75"/>
      <c r="AC744" s="75"/>
      <c r="AD744" s="75"/>
      <c r="AE744" s="75"/>
    </row>
    <row r="745" spans="1:31" ht="15.75" customHeight="1" x14ac:dyDescent="0.25">
      <c r="A745" s="75"/>
      <c r="B745" s="75"/>
      <c r="C745" s="75"/>
      <c r="D745" s="75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75"/>
      <c r="AA745" s="75"/>
      <c r="AB745" s="75"/>
      <c r="AC745" s="75"/>
      <c r="AD745" s="75"/>
      <c r="AE745" s="75"/>
    </row>
    <row r="746" spans="1:31" ht="15.75" customHeight="1" x14ac:dyDescent="0.25">
      <c r="A746" s="75"/>
      <c r="B746" s="75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75"/>
      <c r="AA746" s="75"/>
      <c r="AB746" s="75"/>
      <c r="AC746" s="75"/>
      <c r="AD746" s="75"/>
      <c r="AE746" s="75"/>
    </row>
    <row r="747" spans="1:31" ht="15.75" customHeight="1" x14ac:dyDescent="0.25">
      <c r="A747" s="75"/>
      <c r="B747" s="75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75"/>
      <c r="AA747" s="75"/>
      <c r="AB747" s="75"/>
      <c r="AC747" s="75"/>
      <c r="AD747" s="75"/>
      <c r="AE747" s="75"/>
    </row>
    <row r="748" spans="1:31" ht="15.75" customHeight="1" x14ac:dyDescent="0.25">
      <c r="A748" s="75"/>
      <c r="B748" s="75"/>
      <c r="C748" s="75"/>
      <c r="D748" s="75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75"/>
      <c r="AA748" s="75"/>
      <c r="AB748" s="75"/>
      <c r="AC748" s="75"/>
      <c r="AD748" s="75"/>
      <c r="AE748" s="75"/>
    </row>
    <row r="749" spans="1:31" ht="15.75" customHeight="1" x14ac:dyDescent="0.25">
      <c r="A749" s="75"/>
      <c r="B749" s="75"/>
      <c r="C749" s="75"/>
      <c r="D749" s="75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  <c r="AA749" s="75"/>
      <c r="AB749" s="75"/>
      <c r="AC749" s="75"/>
      <c r="AD749" s="75"/>
      <c r="AE749" s="75"/>
    </row>
    <row r="750" spans="1:31" ht="15.75" customHeight="1" x14ac:dyDescent="0.25">
      <c r="A750" s="75"/>
      <c r="B750" s="75"/>
      <c r="C750" s="75"/>
      <c r="D750" s="75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75"/>
      <c r="AA750" s="75"/>
      <c r="AB750" s="75"/>
      <c r="AC750" s="75"/>
      <c r="AD750" s="75"/>
      <c r="AE750" s="75"/>
    </row>
    <row r="751" spans="1:31" ht="15.75" customHeight="1" x14ac:dyDescent="0.25">
      <c r="A751" s="75"/>
      <c r="B751" s="75"/>
      <c r="C751" s="75"/>
      <c r="D751" s="75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75"/>
      <c r="AA751" s="75"/>
      <c r="AB751" s="75"/>
      <c r="AC751" s="75"/>
      <c r="AD751" s="75"/>
      <c r="AE751" s="75"/>
    </row>
    <row r="752" spans="1:31" ht="15.75" customHeight="1" x14ac:dyDescent="0.25">
      <c r="A752" s="75"/>
      <c r="B752" s="75"/>
      <c r="C752" s="75"/>
      <c r="D752" s="75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75"/>
      <c r="AA752" s="75"/>
      <c r="AB752" s="75"/>
      <c r="AC752" s="75"/>
      <c r="AD752" s="75"/>
      <c r="AE752" s="75"/>
    </row>
    <row r="753" spans="1:31" ht="15.75" customHeight="1" x14ac:dyDescent="0.25">
      <c r="A753" s="75"/>
      <c r="B753" s="75"/>
      <c r="C753" s="75"/>
      <c r="D753" s="75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75"/>
      <c r="AA753" s="75"/>
      <c r="AB753" s="75"/>
      <c r="AC753" s="75"/>
      <c r="AD753" s="75"/>
      <c r="AE753" s="75"/>
    </row>
    <row r="754" spans="1:31" ht="15.75" customHeight="1" x14ac:dyDescent="0.25">
      <c r="A754" s="75"/>
      <c r="B754" s="75"/>
      <c r="C754" s="75"/>
      <c r="D754" s="75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75"/>
      <c r="AA754" s="75"/>
      <c r="AB754" s="75"/>
      <c r="AC754" s="75"/>
      <c r="AD754" s="75"/>
      <c r="AE754" s="75"/>
    </row>
    <row r="755" spans="1:31" ht="15.75" customHeight="1" x14ac:dyDescent="0.25">
      <c r="A755" s="75"/>
      <c r="B755" s="75"/>
      <c r="C755" s="75"/>
      <c r="D755" s="75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75"/>
      <c r="AA755" s="75"/>
      <c r="AB755" s="75"/>
      <c r="AC755" s="75"/>
      <c r="AD755" s="75"/>
      <c r="AE755" s="75"/>
    </row>
    <row r="756" spans="1:31" ht="15.75" customHeight="1" x14ac:dyDescent="0.25">
      <c r="A756" s="75"/>
      <c r="B756" s="75"/>
      <c r="C756" s="75"/>
      <c r="D756" s="75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75"/>
      <c r="AA756" s="75"/>
      <c r="AB756" s="75"/>
      <c r="AC756" s="75"/>
      <c r="AD756" s="75"/>
      <c r="AE756" s="75"/>
    </row>
    <row r="757" spans="1:31" ht="15.75" customHeight="1" x14ac:dyDescent="0.25">
      <c r="A757" s="75"/>
      <c r="B757" s="75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  <c r="AA757" s="75"/>
      <c r="AB757" s="75"/>
      <c r="AC757" s="75"/>
      <c r="AD757" s="75"/>
      <c r="AE757" s="75"/>
    </row>
    <row r="758" spans="1:31" ht="15.75" customHeight="1" x14ac:dyDescent="0.25">
      <c r="A758" s="75"/>
      <c r="B758" s="75"/>
      <c r="C758" s="75"/>
      <c r="D758" s="75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75"/>
      <c r="AA758" s="75"/>
      <c r="AB758" s="75"/>
      <c r="AC758" s="75"/>
      <c r="AD758" s="75"/>
      <c r="AE758" s="75"/>
    </row>
    <row r="759" spans="1:31" ht="15.75" customHeight="1" x14ac:dyDescent="0.25">
      <c r="A759" s="75"/>
      <c r="B759" s="75"/>
      <c r="C759" s="75"/>
      <c r="D759" s="75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75"/>
      <c r="AA759" s="75"/>
      <c r="AB759" s="75"/>
      <c r="AC759" s="75"/>
      <c r="AD759" s="75"/>
      <c r="AE759" s="75"/>
    </row>
    <row r="760" spans="1:31" ht="15.75" customHeight="1" x14ac:dyDescent="0.25">
      <c r="A760" s="75"/>
      <c r="B760" s="75"/>
      <c r="C760" s="75"/>
      <c r="D760" s="75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75"/>
      <c r="AA760" s="75"/>
      <c r="AB760" s="75"/>
      <c r="AC760" s="75"/>
      <c r="AD760" s="75"/>
      <c r="AE760" s="75"/>
    </row>
    <row r="761" spans="1:31" ht="15.75" customHeight="1" x14ac:dyDescent="0.25">
      <c r="A761" s="75"/>
      <c r="B761" s="75"/>
      <c r="C761" s="75"/>
      <c r="D761" s="75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75"/>
      <c r="AA761" s="75"/>
      <c r="AB761" s="75"/>
      <c r="AC761" s="75"/>
      <c r="AD761" s="75"/>
      <c r="AE761" s="75"/>
    </row>
    <row r="762" spans="1:31" ht="15.75" customHeight="1" x14ac:dyDescent="0.25">
      <c r="A762" s="75"/>
      <c r="B762" s="75"/>
      <c r="C762" s="75"/>
      <c r="D762" s="75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75"/>
      <c r="AA762" s="75"/>
      <c r="AB762" s="75"/>
      <c r="AC762" s="75"/>
      <c r="AD762" s="75"/>
      <c r="AE762" s="75"/>
    </row>
    <row r="763" spans="1:31" ht="15.75" customHeight="1" x14ac:dyDescent="0.25">
      <c r="A763" s="75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75"/>
      <c r="AA763" s="75"/>
      <c r="AB763" s="75"/>
      <c r="AC763" s="75"/>
      <c r="AD763" s="75"/>
      <c r="AE763" s="75"/>
    </row>
    <row r="764" spans="1:31" ht="15.75" customHeight="1" x14ac:dyDescent="0.25">
      <c r="A764" s="75"/>
      <c r="B764" s="75"/>
      <c r="C764" s="75"/>
      <c r="D764" s="75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75"/>
      <c r="AA764" s="75"/>
      <c r="AB764" s="75"/>
      <c r="AC764" s="75"/>
      <c r="AD764" s="75"/>
      <c r="AE764" s="75"/>
    </row>
    <row r="765" spans="1:31" ht="15.75" customHeight="1" x14ac:dyDescent="0.25">
      <c r="A765" s="75"/>
      <c r="B765" s="75"/>
      <c r="C765" s="75"/>
      <c r="D765" s="75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75"/>
      <c r="AA765" s="75"/>
      <c r="AB765" s="75"/>
      <c r="AC765" s="75"/>
      <c r="AD765" s="75"/>
      <c r="AE765" s="75"/>
    </row>
    <row r="766" spans="1:31" ht="15.75" customHeight="1" x14ac:dyDescent="0.25">
      <c r="A766" s="75"/>
      <c r="B766" s="75"/>
      <c r="C766" s="75"/>
      <c r="D766" s="75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75"/>
      <c r="AA766" s="75"/>
      <c r="AB766" s="75"/>
      <c r="AC766" s="75"/>
      <c r="AD766" s="75"/>
      <c r="AE766" s="75"/>
    </row>
    <row r="767" spans="1:31" ht="15.75" customHeight="1" x14ac:dyDescent="0.25">
      <c r="A767" s="75"/>
      <c r="B767" s="75"/>
      <c r="C767" s="75"/>
      <c r="D767" s="75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75"/>
      <c r="AA767" s="75"/>
      <c r="AB767" s="75"/>
      <c r="AC767" s="75"/>
      <c r="AD767" s="75"/>
      <c r="AE767" s="75"/>
    </row>
    <row r="768" spans="1:31" ht="15.75" customHeight="1" x14ac:dyDescent="0.25">
      <c r="A768" s="75"/>
      <c r="B768" s="75"/>
      <c r="C768" s="75"/>
      <c r="D768" s="75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75"/>
      <c r="AA768" s="75"/>
      <c r="AB768" s="75"/>
      <c r="AC768" s="75"/>
      <c r="AD768" s="75"/>
      <c r="AE768" s="75"/>
    </row>
    <row r="769" spans="1:31" ht="15.75" customHeight="1" x14ac:dyDescent="0.25">
      <c r="A769" s="75"/>
      <c r="B769" s="75"/>
      <c r="C769" s="75"/>
      <c r="D769" s="75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75"/>
      <c r="AA769" s="75"/>
      <c r="AB769" s="75"/>
      <c r="AC769" s="75"/>
      <c r="AD769" s="75"/>
      <c r="AE769" s="75"/>
    </row>
    <row r="770" spans="1:31" ht="15.75" customHeight="1" x14ac:dyDescent="0.25">
      <c r="A770" s="75"/>
      <c r="B770" s="75"/>
      <c r="C770" s="75"/>
      <c r="D770" s="75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75"/>
      <c r="AA770" s="75"/>
      <c r="AB770" s="75"/>
      <c r="AC770" s="75"/>
      <c r="AD770" s="75"/>
      <c r="AE770" s="75"/>
    </row>
    <row r="771" spans="1:31" ht="15.75" customHeight="1" x14ac:dyDescent="0.25">
      <c r="A771" s="75"/>
      <c r="B771" s="75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75"/>
      <c r="AA771" s="75"/>
      <c r="AB771" s="75"/>
      <c r="AC771" s="75"/>
      <c r="AD771" s="75"/>
      <c r="AE771" s="75"/>
    </row>
    <row r="772" spans="1:31" ht="15.75" customHeight="1" x14ac:dyDescent="0.25">
      <c r="A772" s="75"/>
      <c r="B772" s="75"/>
      <c r="C772" s="75"/>
      <c r="D772" s="75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75"/>
      <c r="AA772" s="75"/>
      <c r="AB772" s="75"/>
      <c r="AC772" s="75"/>
      <c r="AD772" s="75"/>
      <c r="AE772" s="75"/>
    </row>
    <row r="773" spans="1:31" ht="15.75" customHeight="1" x14ac:dyDescent="0.25">
      <c r="A773" s="75"/>
      <c r="B773" s="75"/>
      <c r="C773" s="75"/>
      <c r="D773" s="75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75"/>
      <c r="AA773" s="75"/>
      <c r="AB773" s="75"/>
      <c r="AC773" s="75"/>
      <c r="AD773" s="75"/>
      <c r="AE773" s="75"/>
    </row>
    <row r="774" spans="1:31" ht="15.75" customHeight="1" x14ac:dyDescent="0.25">
      <c r="A774" s="75"/>
      <c r="B774" s="75"/>
      <c r="C774" s="75"/>
      <c r="D774" s="75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75"/>
      <c r="AA774" s="75"/>
      <c r="AB774" s="75"/>
      <c r="AC774" s="75"/>
      <c r="AD774" s="75"/>
      <c r="AE774" s="75"/>
    </row>
    <row r="775" spans="1:31" ht="15.75" customHeight="1" x14ac:dyDescent="0.25">
      <c r="A775" s="75"/>
      <c r="B775" s="75"/>
      <c r="C775" s="75"/>
      <c r="D775" s="75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75"/>
      <c r="AA775" s="75"/>
      <c r="AB775" s="75"/>
      <c r="AC775" s="75"/>
      <c r="AD775" s="75"/>
      <c r="AE775" s="75"/>
    </row>
    <row r="776" spans="1:31" ht="15.75" customHeight="1" x14ac:dyDescent="0.25">
      <c r="A776" s="75"/>
      <c r="B776" s="75"/>
      <c r="C776" s="75"/>
      <c r="D776" s="75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75"/>
      <c r="AA776" s="75"/>
      <c r="AB776" s="75"/>
      <c r="AC776" s="75"/>
      <c r="AD776" s="75"/>
      <c r="AE776" s="75"/>
    </row>
    <row r="777" spans="1:31" ht="15.75" customHeight="1" x14ac:dyDescent="0.25">
      <c r="A777" s="75"/>
      <c r="B777" s="75"/>
      <c r="C777" s="75"/>
      <c r="D777" s="75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75"/>
      <c r="AA777" s="75"/>
      <c r="AB777" s="75"/>
      <c r="AC777" s="75"/>
      <c r="AD777" s="75"/>
      <c r="AE777" s="75"/>
    </row>
    <row r="778" spans="1:31" ht="15.75" customHeight="1" x14ac:dyDescent="0.25">
      <c r="A778" s="75"/>
      <c r="B778" s="75"/>
      <c r="C778" s="75"/>
      <c r="D778" s="75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75"/>
      <c r="AA778" s="75"/>
      <c r="AB778" s="75"/>
      <c r="AC778" s="75"/>
      <c r="AD778" s="75"/>
      <c r="AE778" s="75"/>
    </row>
    <row r="779" spans="1:31" ht="15.75" customHeight="1" x14ac:dyDescent="0.25">
      <c r="A779" s="75"/>
      <c r="B779" s="75"/>
      <c r="C779" s="75"/>
      <c r="D779" s="75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75"/>
      <c r="AA779" s="75"/>
      <c r="AB779" s="75"/>
      <c r="AC779" s="75"/>
      <c r="AD779" s="75"/>
      <c r="AE779" s="75"/>
    </row>
    <row r="780" spans="1:31" ht="15.75" customHeight="1" x14ac:dyDescent="0.25">
      <c r="A780" s="75"/>
      <c r="B780" s="75"/>
      <c r="C780" s="75"/>
      <c r="D780" s="75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75"/>
      <c r="AA780" s="75"/>
      <c r="AB780" s="75"/>
      <c r="AC780" s="75"/>
      <c r="AD780" s="75"/>
      <c r="AE780" s="75"/>
    </row>
    <row r="781" spans="1:31" ht="15.75" customHeight="1" x14ac:dyDescent="0.25">
      <c r="A781" s="75"/>
      <c r="B781" s="75"/>
      <c r="C781" s="75"/>
      <c r="D781" s="75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75"/>
      <c r="AA781" s="75"/>
      <c r="AB781" s="75"/>
      <c r="AC781" s="75"/>
      <c r="AD781" s="75"/>
      <c r="AE781" s="75"/>
    </row>
    <row r="782" spans="1:31" ht="15.75" customHeight="1" x14ac:dyDescent="0.25">
      <c r="A782" s="75"/>
      <c r="B782" s="75"/>
      <c r="C782" s="75"/>
      <c r="D782" s="75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75"/>
      <c r="AA782" s="75"/>
      <c r="AB782" s="75"/>
      <c r="AC782" s="75"/>
      <c r="AD782" s="75"/>
      <c r="AE782" s="75"/>
    </row>
    <row r="783" spans="1:31" ht="15.75" customHeight="1" x14ac:dyDescent="0.25">
      <c r="A783" s="75"/>
      <c r="B783" s="75"/>
      <c r="C783" s="75"/>
      <c r="D783" s="75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75"/>
      <c r="AA783" s="75"/>
      <c r="AB783" s="75"/>
      <c r="AC783" s="75"/>
      <c r="AD783" s="75"/>
      <c r="AE783" s="75"/>
    </row>
    <row r="784" spans="1:31" ht="15.75" customHeight="1" x14ac:dyDescent="0.25">
      <c r="A784" s="75"/>
      <c r="B784" s="75"/>
      <c r="C784" s="75"/>
      <c r="D784" s="75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  <c r="AA784" s="75"/>
      <c r="AB784" s="75"/>
      <c r="AC784" s="75"/>
      <c r="AD784" s="75"/>
      <c r="AE784" s="75"/>
    </row>
    <row r="785" spans="1:31" ht="15.75" customHeight="1" x14ac:dyDescent="0.25">
      <c r="A785" s="75"/>
      <c r="B785" s="75"/>
      <c r="C785" s="75"/>
      <c r="D785" s="75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75"/>
      <c r="AA785" s="75"/>
      <c r="AB785" s="75"/>
      <c r="AC785" s="75"/>
      <c r="AD785" s="75"/>
      <c r="AE785" s="75"/>
    </row>
    <row r="786" spans="1:31" ht="15.75" customHeight="1" x14ac:dyDescent="0.25">
      <c r="A786" s="75"/>
      <c r="B786" s="75"/>
      <c r="C786" s="75"/>
      <c r="D786" s="75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75"/>
      <c r="AA786" s="75"/>
      <c r="AB786" s="75"/>
      <c r="AC786" s="75"/>
      <c r="AD786" s="75"/>
      <c r="AE786" s="75"/>
    </row>
    <row r="787" spans="1:31" ht="15.75" customHeight="1" x14ac:dyDescent="0.25">
      <c r="A787" s="75"/>
      <c r="B787" s="75"/>
      <c r="C787" s="75"/>
      <c r="D787" s="75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  <c r="AA787" s="75"/>
      <c r="AB787" s="75"/>
      <c r="AC787" s="75"/>
      <c r="AD787" s="75"/>
      <c r="AE787" s="75"/>
    </row>
    <row r="788" spans="1:31" ht="15.75" customHeight="1" x14ac:dyDescent="0.25">
      <c r="A788" s="75"/>
      <c r="B788" s="75"/>
      <c r="C788" s="75"/>
      <c r="D788" s="75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75"/>
      <c r="AA788" s="75"/>
      <c r="AB788" s="75"/>
      <c r="AC788" s="75"/>
      <c r="AD788" s="75"/>
      <c r="AE788" s="75"/>
    </row>
    <row r="789" spans="1:31" ht="15.75" customHeight="1" x14ac:dyDescent="0.25">
      <c r="A789" s="75"/>
      <c r="B789" s="75"/>
      <c r="C789" s="75"/>
      <c r="D789" s="75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75"/>
      <c r="AA789" s="75"/>
      <c r="AB789" s="75"/>
      <c r="AC789" s="75"/>
      <c r="AD789" s="75"/>
      <c r="AE789" s="75"/>
    </row>
    <row r="790" spans="1:31" ht="15.75" customHeight="1" x14ac:dyDescent="0.25">
      <c r="A790" s="75"/>
      <c r="B790" s="75"/>
      <c r="C790" s="75"/>
      <c r="D790" s="75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75"/>
      <c r="AA790" s="75"/>
      <c r="AB790" s="75"/>
      <c r="AC790" s="75"/>
      <c r="AD790" s="75"/>
      <c r="AE790" s="75"/>
    </row>
    <row r="791" spans="1:31" ht="15.75" customHeight="1" x14ac:dyDescent="0.25">
      <c r="A791" s="75"/>
      <c r="B791" s="75"/>
      <c r="C791" s="75"/>
      <c r="D791" s="75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75"/>
      <c r="AA791" s="75"/>
      <c r="AB791" s="75"/>
      <c r="AC791" s="75"/>
      <c r="AD791" s="75"/>
      <c r="AE791" s="75"/>
    </row>
    <row r="792" spans="1:31" ht="15.75" customHeight="1" x14ac:dyDescent="0.25">
      <c r="A792" s="75"/>
      <c r="B792" s="75"/>
      <c r="C792" s="75"/>
      <c r="D792" s="75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75"/>
      <c r="AA792" s="75"/>
      <c r="AB792" s="75"/>
      <c r="AC792" s="75"/>
      <c r="AD792" s="75"/>
      <c r="AE792" s="75"/>
    </row>
    <row r="793" spans="1:31" ht="15.75" customHeight="1" x14ac:dyDescent="0.25">
      <c r="A793" s="75"/>
      <c r="B793" s="75"/>
      <c r="C793" s="75"/>
      <c r="D793" s="75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75"/>
      <c r="AA793" s="75"/>
      <c r="AB793" s="75"/>
      <c r="AC793" s="75"/>
      <c r="AD793" s="75"/>
      <c r="AE793" s="75"/>
    </row>
    <row r="794" spans="1:31" ht="15.75" customHeight="1" x14ac:dyDescent="0.25">
      <c r="A794" s="75"/>
      <c r="B794" s="75"/>
      <c r="C794" s="75"/>
      <c r="D794" s="75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75"/>
      <c r="AA794" s="75"/>
      <c r="AB794" s="75"/>
      <c r="AC794" s="75"/>
      <c r="AD794" s="75"/>
      <c r="AE794" s="75"/>
    </row>
    <row r="795" spans="1:31" ht="15.75" customHeight="1" x14ac:dyDescent="0.25">
      <c r="A795" s="75"/>
      <c r="B795" s="75"/>
      <c r="C795" s="75"/>
      <c r="D795" s="75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75"/>
      <c r="AA795" s="75"/>
      <c r="AB795" s="75"/>
      <c r="AC795" s="75"/>
      <c r="AD795" s="75"/>
      <c r="AE795" s="75"/>
    </row>
    <row r="796" spans="1:31" ht="15.75" customHeight="1" x14ac:dyDescent="0.25">
      <c r="A796" s="75"/>
      <c r="B796" s="75"/>
      <c r="C796" s="75"/>
      <c r="D796" s="75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75"/>
      <c r="AA796" s="75"/>
      <c r="AB796" s="75"/>
      <c r="AC796" s="75"/>
      <c r="AD796" s="75"/>
      <c r="AE796" s="75"/>
    </row>
    <row r="797" spans="1:31" ht="15.75" customHeight="1" x14ac:dyDescent="0.25">
      <c r="A797" s="75"/>
      <c r="B797" s="75"/>
      <c r="C797" s="75"/>
      <c r="D797" s="75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75"/>
      <c r="AA797" s="75"/>
      <c r="AB797" s="75"/>
      <c r="AC797" s="75"/>
      <c r="AD797" s="75"/>
      <c r="AE797" s="75"/>
    </row>
    <row r="798" spans="1:31" ht="15.75" customHeight="1" x14ac:dyDescent="0.25">
      <c r="A798" s="75"/>
      <c r="B798" s="75"/>
      <c r="C798" s="75"/>
      <c r="D798" s="75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75"/>
      <c r="AA798" s="75"/>
      <c r="AB798" s="75"/>
      <c r="AC798" s="75"/>
      <c r="AD798" s="75"/>
      <c r="AE798" s="75"/>
    </row>
    <row r="799" spans="1:31" ht="15.75" customHeight="1" x14ac:dyDescent="0.25">
      <c r="A799" s="75"/>
      <c r="B799" s="75"/>
      <c r="C799" s="75"/>
      <c r="D799" s="75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75"/>
      <c r="AA799" s="75"/>
      <c r="AB799" s="75"/>
      <c r="AC799" s="75"/>
      <c r="AD799" s="75"/>
      <c r="AE799" s="75"/>
    </row>
    <row r="800" spans="1:31" ht="15.75" customHeight="1" x14ac:dyDescent="0.25">
      <c r="A800" s="75"/>
      <c r="B800" s="75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75"/>
      <c r="AA800" s="75"/>
      <c r="AB800" s="75"/>
      <c r="AC800" s="75"/>
      <c r="AD800" s="75"/>
      <c r="AE800" s="75"/>
    </row>
    <row r="801" spans="1:31" ht="15.75" customHeight="1" x14ac:dyDescent="0.25">
      <c r="A801" s="75"/>
      <c r="B801" s="75"/>
      <c r="C801" s="75"/>
      <c r="D801" s="75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75"/>
      <c r="AA801" s="75"/>
      <c r="AB801" s="75"/>
      <c r="AC801" s="75"/>
      <c r="AD801" s="75"/>
      <c r="AE801" s="75"/>
    </row>
    <row r="802" spans="1:31" ht="15.75" customHeight="1" x14ac:dyDescent="0.25">
      <c r="A802" s="75"/>
      <c r="B802" s="75"/>
      <c r="C802" s="75"/>
      <c r="D802" s="75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75"/>
      <c r="AA802" s="75"/>
      <c r="AB802" s="75"/>
      <c r="AC802" s="75"/>
      <c r="AD802" s="75"/>
      <c r="AE802" s="75"/>
    </row>
    <row r="803" spans="1:31" ht="15.75" customHeight="1" x14ac:dyDescent="0.25">
      <c r="A803" s="75"/>
      <c r="B803" s="75"/>
      <c r="C803" s="75"/>
      <c r="D803" s="75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75"/>
      <c r="AA803" s="75"/>
      <c r="AB803" s="75"/>
      <c r="AC803" s="75"/>
      <c r="AD803" s="75"/>
      <c r="AE803" s="75"/>
    </row>
    <row r="804" spans="1:31" ht="15.75" customHeight="1" x14ac:dyDescent="0.25">
      <c r="A804" s="75"/>
      <c r="B804" s="75"/>
      <c r="C804" s="75"/>
      <c r="D804" s="75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75"/>
      <c r="AA804" s="75"/>
      <c r="AB804" s="75"/>
      <c r="AC804" s="75"/>
      <c r="AD804" s="75"/>
      <c r="AE804" s="75"/>
    </row>
    <row r="805" spans="1:31" ht="15.75" customHeight="1" x14ac:dyDescent="0.25">
      <c r="A805" s="75"/>
      <c r="B805" s="75"/>
      <c r="C805" s="75"/>
      <c r="D805" s="75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75"/>
      <c r="AA805" s="75"/>
      <c r="AB805" s="75"/>
      <c r="AC805" s="75"/>
      <c r="AD805" s="75"/>
      <c r="AE805" s="75"/>
    </row>
    <row r="806" spans="1:31" ht="15.75" customHeight="1" x14ac:dyDescent="0.25">
      <c r="A806" s="75"/>
      <c r="B806" s="75"/>
      <c r="C806" s="75"/>
      <c r="D806" s="75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75"/>
      <c r="AA806" s="75"/>
      <c r="AB806" s="75"/>
      <c r="AC806" s="75"/>
      <c r="AD806" s="75"/>
      <c r="AE806" s="75"/>
    </row>
    <row r="807" spans="1:31" ht="15.75" customHeight="1" x14ac:dyDescent="0.25">
      <c r="A807" s="75"/>
      <c r="B807" s="75"/>
      <c r="C807" s="75"/>
      <c r="D807" s="75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75"/>
      <c r="AA807" s="75"/>
      <c r="AB807" s="75"/>
      <c r="AC807" s="75"/>
      <c r="AD807" s="75"/>
      <c r="AE807" s="75"/>
    </row>
    <row r="808" spans="1:31" ht="15.75" customHeight="1" x14ac:dyDescent="0.25">
      <c r="A808" s="75"/>
      <c r="B808" s="75"/>
      <c r="C808" s="75"/>
      <c r="D808" s="75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75"/>
      <c r="AA808" s="75"/>
      <c r="AB808" s="75"/>
      <c r="AC808" s="75"/>
      <c r="AD808" s="75"/>
      <c r="AE808" s="75"/>
    </row>
    <row r="809" spans="1:31" ht="15.75" customHeight="1" x14ac:dyDescent="0.25">
      <c r="A809" s="75"/>
      <c r="B809" s="75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  <c r="AA809" s="75"/>
      <c r="AB809" s="75"/>
      <c r="AC809" s="75"/>
      <c r="AD809" s="75"/>
      <c r="AE809" s="75"/>
    </row>
    <row r="810" spans="1:31" ht="15.75" customHeight="1" x14ac:dyDescent="0.25">
      <c r="A810" s="75"/>
      <c r="B810" s="75"/>
      <c r="C810" s="75"/>
      <c r="D810" s="75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75"/>
      <c r="AA810" s="75"/>
      <c r="AB810" s="75"/>
      <c r="AC810" s="75"/>
      <c r="AD810" s="75"/>
      <c r="AE810" s="75"/>
    </row>
    <row r="811" spans="1:31" ht="15.75" customHeight="1" x14ac:dyDescent="0.25">
      <c r="A811" s="75"/>
      <c r="B811" s="75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75"/>
      <c r="AA811" s="75"/>
      <c r="AB811" s="75"/>
      <c r="AC811" s="75"/>
      <c r="AD811" s="75"/>
      <c r="AE811" s="75"/>
    </row>
    <row r="812" spans="1:31" ht="15.75" customHeight="1" x14ac:dyDescent="0.25">
      <c r="A812" s="75"/>
      <c r="B812" s="75"/>
      <c r="C812" s="75"/>
      <c r="D812" s="75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75"/>
      <c r="AA812" s="75"/>
      <c r="AB812" s="75"/>
      <c r="AC812" s="75"/>
      <c r="AD812" s="75"/>
      <c r="AE812" s="75"/>
    </row>
    <row r="813" spans="1:31" ht="15.75" customHeight="1" x14ac:dyDescent="0.25">
      <c r="A813" s="75"/>
      <c r="B813" s="75"/>
      <c r="C813" s="75"/>
      <c r="D813" s="75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75"/>
      <c r="AA813" s="75"/>
      <c r="AB813" s="75"/>
      <c r="AC813" s="75"/>
      <c r="AD813" s="75"/>
      <c r="AE813" s="75"/>
    </row>
    <row r="814" spans="1:31" ht="15.75" customHeight="1" x14ac:dyDescent="0.25">
      <c r="A814" s="75"/>
      <c r="B814" s="75"/>
      <c r="C814" s="75"/>
      <c r="D814" s="75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75"/>
      <c r="AA814" s="75"/>
      <c r="AB814" s="75"/>
      <c r="AC814" s="75"/>
      <c r="AD814" s="75"/>
      <c r="AE814" s="75"/>
    </row>
    <row r="815" spans="1:31" ht="15.75" customHeight="1" x14ac:dyDescent="0.25">
      <c r="A815" s="75"/>
      <c r="B815" s="75"/>
      <c r="C815" s="75"/>
      <c r="D815" s="75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75"/>
      <c r="AA815" s="75"/>
      <c r="AB815" s="75"/>
      <c r="AC815" s="75"/>
      <c r="AD815" s="75"/>
      <c r="AE815" s="75"/>
    </row>
    <row r="816" spans="1:31" ht="15.75" customHeight="1" x14ac:dyDescent="0.25">
      <c r="A816" s="75"/>
      <c r="B816" s="75"/>
      <c r="C816" s="75"/>
      <c r="D816" s="75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75"/>
      <c r="AA816" s="75"/>
      <c r="AB816" s="75"/>
      <c r="AC816" s="75"/>
      <c r="AD816" s="75"/>
      <c r="AE816" s="75"/>
    </row>
    <row r="817" spans="1:31" ht="15.75" customHeight="1" x14ac:dyDescent="0.25">
      <c r="A817" s="75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75"/>
      <c r="AA817" s="75"/>
      <c r="AB817" s="75"/>
      <c r="AC817" s="75"/>
      <c r="AD817" s="75"/>
      <c r="AE817" s="75"/>
    </row>
    <row r="818" spans="1:31" ht="15.75" customHeight="1" x14ac:dyDescent="0.25">
      <c r="A818" s="75"/>
      <c r="B818" s="75"/>
      <c r="C818" s="75"/>
      <c r="D818" s="75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75"/>
      <c r="AA818" s="75"/>
      <c r="AB818" s="75"/>
      <c r="AC818" s="75"/>
      <c r="AD818" s="75"/>
      <c r="AE818" s="75"/>
    </row>
    <row r="819" spans="1:31" ht="15.75" customHeight="1" x14ac:dyDescent="0.25">
      <c r="A819" s="75"/>
      <c r="B819" s="75"/>
      <c r="C819" s="75"/>
      <c r="D819" s="75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75"/>
      <c r="AA819" s="75"/>
      <c r="AB819" s="75"/>
      <c r="AC819" s="75"/>
      <c r="AD819" s="75"/>
      <c r="AE819" s="75"/>
    </row>
    <row r="820" spans="1:31" ht="15.75" customHeight="1" x14ac:dyDescent="0.25">
      <c r="A820" s="75"/>
      <c r="B820" s="75"/>
      <c r="C820" s="75"/>
      <c r="D820" s="75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75"/>
      <c r="AA820" s="75"/>
      <c r="AB820" s="75"/>
      <c r="AC820" s="75"/>
      <c r="AD820" s="75"/>
      <c r="AE820" s="75"/>
    </row>
    <row r="821" spans="1:31" ht="15.75" customHeight="1" x14ac:dyDescent="0.25">
      <c r="A821" s="75"/>
      <c r="B821" s="75"/>
      <c r="C821" s="75"/>
      <c r="D821" s="75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75"/>
      <c r="AA821" s="75"/>
      <c r="AB821" s="75"/>
      <c r="AC821" s="75"/>
      <c r="AD821" s="75"/>
      <c r="AE821" s="75"/>
    </row>
    <row r="822" spans="1:31" ht="15.75" customHeight="1" x14ac:dyDescent="0.25">
      <c r="A822" s="75"/>
      <c r="B822" s="75"/>
      <c r="C822" s="75"/>
      <c r="D822" s="75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75"/>
      <c r="AA822" s="75"/>
      <c r="AB822" s="75"/>
      <c r="AC822" s="75"/>
      <c r="AD822" s="75"/>
      <c r="AE822" s="75"/>
    </row>
    <row r="823" spans="1:31" ht="15.75" customHeight="1" x14ac:dyDescent="0.25">
      <c r="A823" s="75"/>
      <c r="B823" s="75"/>
      <c r="C823" s="75"/>
      <c r="D823" s="75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75"/>
      <c r="AA823" s="75"/>
      <c r="AB823" s="75"/>
      <c r="AC823" s="75"/>
      <c r="AD823" s="75"/>
      <c r="AE823" s="75"/>
    </row>
    <row r="824" spans="1:31" ht="15.75" customHeight="1" x14ac:dyDescent="0.25">
      <c r="A824" s="75"/>
      <c r="B824" s="75"/>
      <c r="C824" s="75"/>
      <c r="D824" s="75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75"/>
      <c r="AA824" s="75"/>
      <c r="AB824" s="75"/>
      <c r="AC824" s="75"/>
      <c r="AD824" s="75"/>
      <c r="AE824" s="75"/>
    </row>
    <row r="825" spans="1:31" ht="15.75" customHeight="1" x14ac:dyDescent="0.25">
      <c r="A825" s="75"/>
      <c r="B825" s="75"/>
      <c r="C825" s="75"/>
      <c r="D825" s="75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75"/>
      <c r="AA825" s="75"/>
      <c r="AB825" s="75"/>
      <c r="AC825" s="75"/>
      <c r="AD825" s="75"/>
      <c r="AE825" s="75"/>
    </row>
    <row r="826" spans="1:31" ht="15.75" customHeight="1" x14ac:dyDescent="0.25">
      <c r="A826" s="75"/>
      <c r="B826" s="75"/>
      <c r="C826" s="75"/>
      <c r="D826" s="75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75"/>
      <c r="AA826" s="75"/>
      <c r="AB826" s="75"/>
      <c r="AC826" s="75"/>
      <c r="AD826" s="75"/>
      <c r="AE826" s="75"/>
    </row>
    <row r="827" spans="1:31" ht="15.75" customHeight="1" x14ac:dyDescent="0.25">
      <c r="A827" s="75"/>
      <c r="B827" s="75"/>
      <c r="C827" s="75"/>
      <c r="D827" s="75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75"/>
      <c r="AA827" s="75"/>
      <c r="AB827" s="75"/>
      <c r="AC827" s="75"/>
      <c r="AD827" s="75"/>
      <c r="AE827" s="75"/>
    </row>
    <row r="828" spans="1:31" ht="15.75" customHeight="1" x14ac:dyDescent="0.25">
      <c r="A828" s="75"/>
      <c r="B828" s="75"/>
      <c r="C828" s="75"/>
      <c r="D828" s="75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75"/>
      <c r="AA828" s="75"/>
      <c r="AB828" s="75"/>
      <c r="AC828" s="75"/>
      <c r="AD828" s="75"/>
      <c r="AE828" s="75"/>
    </row>
    <row r="829" spans="1:31" ht="15.75" customHeight="1" x14ac:dyDescent="0.25">
      <c r="A829" s="75"/>
      <c r="B829" s="75"/>
      <c r="C829" s="75"/>
      <c r="D829" s="75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75"/>
      <c r="AA829" s="75"/>
      <c r="AB829" s="75"/>
      <c r="AC829" s="75"/>
      <c r="AD829" s="75"/>
      <c r="AE829" s="75"/>
    </row>
    <row r="830" spans="1:31" ht="15.75" customHeight="1" x14ac:dyDescent="0.25">
      <c r="A830" s="75"/>
      <c r="B830" s="75"/>
      <c r="C830" s="75"/>
      <c r="D830" s="75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  <c r="AA830" s="75"/>
      <c r="AB830" s="75"/>
      <c r="AC830" s="75"/>
      <c r="AD830" s="75"/>
      <c r="AE830" s="75"/>
    </row>
    <row r="831" spans="1:31" ht="15.75" customHeight="1" x14ac:dyDescent="0.25">
      <c r="A831" s="75"/>
      <c r="B831" s="75"/>
      <c r="C831" s="75"/>
      <c r="D831" s="75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75"/>
      <c r="AA831" s="75"/>
      <c r="AB831" s="75"/>
      <c r="AC831" s="75"/>
      <c r="AD831" s="75"/>
      <c r="AE831" s="75"/>
    </row>
    <row r="832" spans="1:31" ht="15.75" customHeight="1" x14ac:dyDescent="0.25">
      <c r="A832" s="75"/>
      <c r="B832" s="75"/>
      <c r="C832" s="75"/>
      <c r="D832" s="75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75"/>
      <c r="AA832" s="75"/>
      <c r="AB832" s="75"/>
      <c r="AC832" s="75"/>
      <c r="AD832" s="75"/>
      <c r="AE832" s="75"/>
    </row>
    <row r="833" spans="1:31" ht="15.75" customHeight="1" x14ac:dyDescent="0.25">
      <c r="A833" s="75"/>
      <c r="B833" s="75"/>
      <c r="C833" s="75"/>
      <c r="D833" s="75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75"/>
      <c r="AA833" s="75"/>
      <c r="AB833" s="75"/>
      <c r="AC833" s="75"/>
      <c r="AD833" s="75"/>
      <c r="AE833" s="75"/>
    </row>
    <row r="834" spans="1:31" ht="15.75" customHeight="1" x14ac:dyDescent="0.25">
      <c r="A834" s="75"/>
      <c r="B834" s="75"/>
      <c r="C834" s="75"/>
      <c r="D834" s="75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  <c r="AA834" s="75"/>
      <c r="AB834" s="75"/>
      <c r="AC834" s="75"/>
      <c r="AD834" s="75"/>
      <c r="AE834" s="75"/>
    </row>
    <row r="835" spans="1:31" ht="15.75" customHeight="1" x14ac:dyDescent="0.25">
      <c r="A835" s="75"/>
      <c r="B835" s="75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75"/>
      <c r="AA835" s="75"/>
      <c r="AB835" s="75"/>
      <c r="AC835" s="75"/>
      <c r="AD835" s="75"/>
      <c r="AE835" s="75"/>
    </row>
    <row r="836" spans="1:31" ht="15.75" customHeight="1" x14ac:dyDescent="0.25">
      <c r="A836" s="75"/>
      <c r="B836" s="75"/>
      <c r="C836" s="75"/>
      <c r="D836" s="75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75"/>
      <c r="AA836" s="75"/>
      <c r="AB836" s="75"/>
      <c r="AC836" s="75"/>
      <c r="AD836" s="75"/>
      <c r="AE836" s="75"/>
    </row>
    <row r="837" spans="1:31" ht="15.75" customHeight="1" x14ac:dyDescent="0.25">
      <c r="A837" s="75"/>
      <c r="B837" s="75"/>
      <c r="C837" s="75"/>
      <c r="D837" s="75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75"/>
      <c r="AA837" s="75"/>
      <c r="AB837" s="75"/>
      <c r="AC837" s="75"/>
      <c r="AD837" s="75"/>
      <c r="AE837" s="75"/>
    </row>
    <row r="838" spans="1:31" ht="15.75" customHeight="1" x14ac:dyDescent="0.25">
      <c r="A838" s="75"/>
      <c r="B838" s="75"/>
      <c r="C838" s="75"/>
      <c r="D838" s="75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75"/>
      <c r="AA838" s="75"/>
      <c r="AB838" s="75"/>
      <c r="AC838" s="75"/>
      <c r="AD838" s="75"/>
      <c r="AE838" s="75"/>
    </row>
    <row r="839" spans="1:31" ht="15.75" customHeight="1" x14ac:dyDescent="0.25">
      <c r="A839" s="75"/>
      <c r="B839" s="75"/>
      <c r="C839" s="75"/>
      <c r="D839" s="75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75"/>
      <c r="AA839" s="75"/>
      <c r="AB839" s="75"/>
      <c r="AC839" s="75"/>
      <c r="AD839" s="75"/>
      <c r="AE839" s="75"/>
    </row>
    <row r="840" spans="1:31" ht="15.75" customHeight="1" x14ac:dyDescent="0.25">
      <c r="A840" s="75"/>
      <c r="B840" s="75"/>
      <c r="C840" s="75"/>
      <c r="D840" s="75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75"/>
      <c r="AA840" s="75"/>
      <c r="AB840" s="75"/>
      <c r="AC840" s="75"/>
      <c r="AD840" s="75"/>
      <c r="AE840" s="75"/>
    </row>
    <row r="841" spans="1:31" ht="15.75" customHeight="1" x14ac:dyDescent="0.25">
      <c r="A841" s="75"/>
      <c r="B841" s="75"/>
      <c r="C841" s="75"/>
      <c r="D841" s="75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75"/>
      <c r="AA841" s="75"/>
      <c r="AB841" s="75"/>
      <c r="AC841" s="75"/>
      <c r="AD841" s="75"/>
      <c r="AE841" s="75"/>
    </row>
    <row r="842" spans="1:31" ht="15.75" customHeight="1" x14ac:dyDescent="0.25">
      <c r="A842" s="75"/>
      <c r="B842" s="75"/>
      <c r="C842" s="75"/>
      <c r="D842" s="75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75"/>
      <c r="AA842" s="75"/>
      <c r="AB842" s="75"/>
      <c r="AC842" s="75"/>
      <c r="AD842" s="75"/>
      <c r="AE842" s="75"/>
    </row>
    <row r="843" spans="1:31" ht="15.75" customHeight="1" x14ac:dyDescent="0.25">
      <c r="A843" s="75"/>
      <c r="B843" s="75"/>
      <c r="C843" s="75"/>
      <c r="D843" s="75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75"/>
      <c r="AA843" s="75"/>
      <c r="AB843" s="75"/>
      <c r="AC843" s="75"/>
      <c r="AD843" s="75"/>
      <c r="AE843" s="75"/>
    </row>
    <row r="844" spans="1:31" ht="15.75" customHeight="1" x14ac:dyDescent="0.25">
      <c r="A844" s="75"/>
      <c r="B844" s="75"/>
      <c r="C844" s="75"/>
      <c r="D844" s="75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75"/>
      <c r="AA844" s="75"/>
      <c r="AB844" s="75"/>
      <c r="AC844" s="75"/>
      <c r="AD844" s="75"/>
      <c r="AE844" s="75"/>
    </row>
    <row r="845" spans="1:31" ht="15.75" customHeight="1" x14ac:dyDescent="0.25">
      <c r="A845" s="75"/>
      <c r="B845" s="75"/>
      <c r="C845" s="75"/>
      <c r="D845" s="75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75"/>
      <c r="AA845" s="75"/>
      <c r="AB845" s="75"/>
      <c r="AC845" s="75"/>
      <c r="AD845" s="75"/>
      <c r="AE845" s="75"/>
    </row>
    <row r="846" spans="1:31" ht="15.75" customHeight="1" x14ac:dyDescent="0.25">
      <c r="A846" s="75"/>
      <c r="B846" s="75"/>
      <c r="C846" s="75"/>
      <c r="D846" s="75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75"/>
      <c r="AA846" s="75"/>
      <c r="AB846" s="75"/>
      <c r="AC846" s="75"/>
      <c r="AD846" s="75"/>
      <c r="AE846" s="75"/>
    </row>
    <row r="847" spans="1:31" ht="15.75" customHeight="1" x14ac:dyDescent="0.25">
      <c r="A847" s="75"/>
      <c r="B847" s="75"/>
      <c r="C847" s="75"/>
      <c r="D847" s="75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75"/>
      <c r="AA847" s="75"/>
      <c r="AB847" s="75"/>
      <c r="AC847" s="75"/>
      <c r="AD847" s="75"/>
      <c r="AE847" s="75"/>
    </row>
    <row r="848" spans="1:31" ht="15.75" customHeight="1" x14ac:dyDescent="0.25">
      <c r="A848" s="75"/>
      <c r="B848" s="75"/>
      <c r="C848" s="75"/>
      <c r="D848" s="75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75"/>
      <c r="AA848" s="75"/>
      <c r="AB848" s="75"/>
      <c r="AC848" s="75"/>
      <c r="AD848" s="75"/>
      <c r="AE848" s="75"/>
    </row>
    <row r="849" spans="1:31" ht="15.75" customHeight="1" x14ac:dyDescent="0.25">
      <c r="A849" s="75"/>
      <c r="B849" s="75"/>
      <c r="C849" s="75"/>
      <c r="D849" s="75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75"/>
      <c r="AA849" s="75"/>
      <c r="AB849" s="75"/>
      <c r="AC849" s="75"/>
      <c r="AD849" s="75"/>
      <c r="AE849" s="75"/>
    </row>
    <row r="850" spans="1:31" ht="15.75" customHeight="1" x14ac:dyDescent="0.25">
      <c r="A850" s="75"/>
      <c r="B850" s="75"/>
      <c r="C850" s="75"/>
      <c r="D850" s="75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75"/>
      <c r="AA850" s="75"/>
      <c r="AB850" s="75"/>
      <c r="AC850" s="75"/>
      <c r="AD850" s="75"/>
      <c r="AE850" s="75"/>
    </row>
    <row r="851" spans="1:31" ht="15.75" customHeight="1" x14ac:dyDescent="0.25">
      <c r="A851" s="75"/>
      <c r="B851" s="75"/>
      <c r="C851" s="75"/>
      <c r="D851" s="75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75"/>
      <c r="AA851" s="75"/>
      <c r="AB851" s="75"/>
      <c r="AC851" s="75"/>
      <c r="AD851" s="75"/>
      <c r="AE851" s="75"/>
    </row>
    <row r="852" spans="1:31" ht="15.75" customHeight="1" x14ac:dyDescent="0.25">
      <c r="A852" s="75"/>
      <c r="B852" s="75"/>
      <c r="C852" s="75"/>
      <c r="D852" s="75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75"/>
      <c r="AA852" s="75"/>
      <c r="AB852" s="75"/>
      <c r="AC852" s="75"/>
      <c r="AD852" s="75"/>
      <c r="AE852" s="75"/>
    </row>
    <row r="853" spans="1:31" ht="15.75" customHeight="1" x14ac:dyDescent="0.25">
      <c r="A853" s="75"/>
      <c r="B853" s="75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75"/>
      <c r="AA853" s="75"/>
      <c r="AB853" s="75"/>
      <c r="AC853" s="75"/>
      <c r="AD853" s="75"/>
      <c r="AE853" s="75"/>
    </row>
    <row r="854" spans="1:31" ht="15.75" customHeight="1" x14ac:dyDescent="0.25">
      <c r="A854" s="75"/>
      <c r="B854" s="75"/>
      <c r="C854" s="75"/>
      <c r="D854" s="75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75"/>
      <c r="AA854" s="75"/>
      <c r="AB854" s="75"/>
      <c r="AC854" s="75"/>
      <c r="AD854" s="75"/>
      <c r="AE854" s="75"/>
    </row>
    <row r="855" spans="1:31" ht="15.75" customHeight="1" x14ac:dyDescent="0.25">
      <c r="A855" s="75"/>
      <c r="B855" s="75"/>
      <c r="C855" s="75"/>
      <c r="D855" s="75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75"/>
      <c r="AA855" s="75"/>
      <c r="AB855" s="75"/>
      <c r="AC855" s="75"/>
      <c r="AD855" s="75"/>
      <c r="AE855" s="75"/>
    </row>
    <row r="856" spans="1:31" ht="15.75" customHeight="1" x14ac:dyDescent="0.25">
      <c r="A856" s="75"/>
      <c r="B856" s="75"/>
      <c r="C856" s="75"/>
      <c r="D856" s="75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75"/>
      <c r="AA856" s="75"/>
      <c r="AB856" s="75"/>
      <c r="AC856" s="75"/>
      <c r="AD856" s="75"/>
      <c r="AE856" s="75"/>
    </row>
    <row r="857" spans="1:31" ht="15.75" customHeight="1" x14ac:dyDescent="0.25">
      <c r="A857" s="75"/>
      <c r="B857" s="75"/>
      <c r="C857" s="75"/>
      <c r="D857" s="75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75"/>
      <c r="AA857" s="75"/>
      <c r="AB857" s="75"/>
      <c r="AC857" s="75"/>
      <c r="AD857" s="75"/>
      <c r="AE857" s="75"/>
    </row>
    <row r="858" spans="1:31" ht="15.75" customHeight="1" x14ac:dyDescent="0.25">
      <c r="A858" s="75"/>
      <c r="B858" s="75"/>
      <c r="C858" s="75"/>
      <c r="D858" s="75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75"/>
      <c r="AA858" s="75"/>
      <c r="AB858" s="75"/>
      <c r="AC858" s="75"/>
      <c r="AD858" s="75"/>
      <c r="AE858" s="75"/>
    </row>
    <row r="859" spans="1:31" ht="15.75" customHeight="1" x14ac:dyDescent="0.25">
      <c r="A859" s="75"/>
      <c r="B859" s="75"/>
      <c r="C859" s="75"/>
      <c r="D859" s="75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75"/>
      <c r="AA859" s="75"/>
      <c r="AB859" s="75"/>
      <c r="AC859" s="75"/>
      <c r="AD859" s="75"/>
      <c r="AE859" s="75"/>
    </row>
    <row r="860" spans="1:31" ht="15.75" customHeight="1" x14ac:dyDescent="0.25">
      <c r="A860" s="75"/>
      <c r="B860" s="75"/>
      <c r="C860" s="75"/>
      <c r="D860" s="75"/>
      <c r="E860" s="7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75"/>
      <c r="AA860" s="75"/>
      <c r="AB860" s="75"/>
      <c r="AC860" s="75"/>
      <c r="AD860" s="75"/>
      <c r="AE860" s="75"/>
    </row>
    <row r="861" spans="1:31" ht="15.75" customHeight="1" x14ac:dyDescent="0.25">
      <c r="A861" s="75"/>
      <c r="B861" s="75"/>
      <c r="C861" s="75"/>
      <c r="D861" s="75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75"/>
      <c r="AA861" s="75"/>
      <c r="AB861" s="75"/>
      <c r="AC861" s="75"/>
      <c r="AD861" s="75"/>
      <c r="AE861" s="75"/>
    </row>
    <row r="862" spans="1:31" ht="15.75" customHeight="1" x14ac:dyDescent="0.25">
      <c r="A862" s="75"/>
      <c r="B862" s="75"/>
      <c r="C862" s="75"/>
      <c r="D862" s="75"/>
      <c r="E862" s="7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75"/>
      <c r="AA862" s="75"/>
      <c r="AB862" s="75"/>
      <c r="AC862" s="75"/>
      <c r="AD862" s="75"/>
      <c r="AE862" s="75"/>
    </row>
    <row r="863" spans="1:31" ht="15.75" customHeight="1" x14ac:dyDescent="0.25">
      <c r="A863" s="75"/>
      <c r="B863" s="75"/>
      <c r="C863" s="75"/>
      <c r="D863" s="75"/>
      <c r="E863" s="7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75"/>
      <c r="AA863" s="75"/>
      <c r="AB863" s="75"/>
      <c r="AC863" s="75"/>
      <c r="AD863" s="75"/>
      <c r="AE863" s="75"/>
    </row>
    <row r="864" spans="1:31" ht="15.75" customHeight="1" x14ac:dyDescent="0.25">
      <c r="A864" s="75"/>
      <c r="B864" s="75"/>
      <c r="C864" s="75"/>
      <c r="D864" s="75"/>
      <c r="E864" s="7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75"/>
      <c r="AA864" s="75"/>
      <c r="AB864" s="75"/>
      <c r="AC864" s="75"/>
      <c r="AD864" s="75"/>
      <c r="AE864" s="75"/>
    </row>
    <row r="865" spans="1:31" ht="15.75" customHeight="1" x14ac:dyDescent="0.25">
      <c r="A865" s="75"/>
      <c r="B865" s="75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75"/>
      <c r="AA865" s="75"/>
      <c r="AB865" s="75"/>
      <c r="AC865" s="75"/>
      <c r="AD865" s="75"/>
      <c r="AE865" s="75"/>
    </row>
    <row r="866" spans="1:31" ht="15.75" customHeight="1" x14ac:dyDescent="0.25">
      <c r="A866" s="75"/>
      <c r="B866" s="75"/>
      <c r="C866" s="75"/>
      <c r="D866" s="75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75"/>
      <c r="AA866" s="75"/>
      <c r="AB866" s="75"/>
      <c r="AC866" s="75"/>
      <c r="AD866" s="75"/>
      <c r="AE866" s="75"/>
    </row>
    <row r="867" spans="1:31" ht="15.75" customHeight="1" x14ac:dyDescent="0.25">
      <c r="A867" s="75"/>
      <c r="B867" s="75"/>
      <c r="C867" s="75"/>
      <c r="D867" s="75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75"/>
      <c r="AA867" s="75"/>
      <c r="AB867" s="75"/>
      <c r="AC867" s="75"/>
      <c r="AD867" s="75"/>
      <c r="AE867" s="75"/>
    </row>
    <row r="868" spans="1:31" ht="15.75" customHeight="1" x14ac:dyDescent="0.25">
      <c r="A868" s="75"/>
      <c r="B868" s="75"/>
      <c r="C868" s="75"/>
      <c r="D868" s="75"/>
      <c r="E868" s="7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75"/>
      <c r="AA868" s="75"/>
      <c r="AB868" s="75"/>
      <c r="AC868" s="75"/>
      <c r="AD868" s="75"/>
      <c r="AE868" s="75"/>
    </row>
    <row r="869" spans="1:31" ht="15.75" customHeight="1" x14ac:dyDescent="0.25">
      <c r="A869" s="75"/>
      <c r="B869" s="75"/>
      <c r="C869" s="75"/>
      <c r="D869" s="75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75"/>
      <c r="AA869" s="75"/>
      <c r="AB869" s="75"/>
      <c r="AC869" s="75"/>
      <c r="AD869" s="75"/>
      <c r="AE869" s="75"/>
    </row>
    <row r="870" spans="1:31" ht="15.75" customHeight="1" x14ac:dyDescent="0.25">
      <c r="A870" s="75"/>
      <c r="B870" s="75"/>
      <c r="C870" s="75"/>
      <c r="D870" s="75"/>
      <c r="E870" s="7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75"/>
      <c r="AA870" s="75"/>
      <c r="AB870" s="75"/>
      <c r="AC870" s="75"/>
      <c r="AD870" s="75"/>
      <c r="AE870" s="75"/>
    </row>
    <row r="871" spans="1:31" ht="15.75" customHeight="1" x14ac:dyDescent="0.25">
      <c r="A871" s="75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75"/>
      <c r="AA871" s="75"/>
      <c r="AB871" s="75"/>
      <c r="AC871" s="75"/>
      <c r="AD871" s="75"/>
      <c r="AE871" s="75"/>
    </row>
    <row r="872" spans="1:31" ht="15.75" customHeight="1" x14ac:dyDescent="0.25">
      <c r="A872" s="75"/>
      <c r="B872" s="75"/>
      <c r="C872" s="75"/>
      <c r="D872" s="75"/>
      <c r="E872" s="7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75"/>
      <c r="AA872" s="75"/>
      <c r="AB872" s="75"/>
      <c r="AC872" s="75"/>
      <c r="AD872" s="75"/>
      <c r="AE872" s="75"/>
    </row>
    <row r="873" spans="1:31" ht="15.75" customHeight="1" x14ac:dyDescent="0.25">
      <c r="A873" s="75"/>
      <c r="B873" s="75"/>
      <c r="C873" s="75"/>
      <c r="D873" s="75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75"/>
      <c r="AA873" s="75"/>
      <c r="AB873" s="75"/>
      <c r="AC873" s="75"/>
      <c r="AD873" s="75"/>
      <c r="AE873" s="75"/>
    </row>
    <row r="874" spans="1:31" ht="15.75" customHeight="1" x14ac:dyDescent="0.25">
      <c r="A874" s="75"/>
      <c r="B874" s="75"/>
      <c r="C874" s="75"/>
      <c r="D874" s="75"/>
      <c r="E874" s="7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75"/>
      <c r="AA874" s="75"/>
      <c r="AB874" s="75"/>
      <c r="AC874" s="75"/>
      <c r="AD874" s="75"/>
      <c r="AE874" s="75"/>
    </row>
    <row r="875" spans="1:31" ht="15.75" customHeight="1" x14ac:dyDescent="0.25">
      <c r="A875" s="75"/>
      <c r="B875" s="75"/>
      <c r="C875" s="75"/>
      <c r="D875" s="75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75"/>
      <c r="AA875" s="75"/>
      <c r="AB875" s="75"/>
      <c r="AC875" s="75"/>
      <c r="AD875" s="75"/>
      <c r="AE875" s="75"/>
    </row>
    <row r="876" spans="1:31" ht="15.75" customHeight="1" x14ac:dyDescent="0.25">
      <c r="A876" s="75"/>
      <c r="B876" s="75"/>
      <c r="C876" s="75"/>
      <c r="D876" s="75"/>
      <c r="E876" s="7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75"/>
      <c r="AA876" s="75"/>
      <c r="AB876" s="75"/>
      <c r="AC876" s="75"/>
      <c r="AD876" s="75"/>
      <c r="AE876" s="75"/>
    </row>
    <row r="877" spans="1:31" ht="15.75" customHeight="1" x14ac:dyDescent="0.25">
      <c r="A877" s="75"/>
      <c r="B877" s="75"/>
      <c r="C877" s="75"/>
      <c r="D877" s="75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75"/>
      <c r="AA877" s="75"/>
      <c r="AB877" s="75"/>
      <c r="AC877" s="75"/>
      <c r="AD877" s="75"/>
      <c r="AE877" s="75"/>
    </row>
    <row r="878" spans="1:31" ht="15.75" customHeight="1" x14ac:dyDescent="0.25">
      <c r="A878" s="75"/>
      <c r="B878" s="75"/>
      <c r="C878" s="75"/>
      <c r="D878" s="75"/>
      <c r="E878" s="75"/>
      <c r="F878" s="75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  <c r="X878" s="75"/>
      <c r="Y878" s="75"/>
      <c r="Z878" s="75"/>
      <c r="AA878" s="75"/>
      <c r="AB878" s="75"/>
      <c r="AC878" s="75"/>
      <c r="AD878" s="75"/>
      <c r="AE878" s="75"/>
    </row>
    <row r="879" spans="1:31" ht="15.75" customHeight="1" x14ac:dyDescent="0.25">
      <c r="A879" s="75"/>
      <c r="B879" s="75"/>
      <c r="C879" s="75"/>
      <c r="D879" s="75"/>
      <c r="E879" s="7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  <c r="X879" s="75"/>
      <c r="Y879" s="75"/>
      <c r="Z879" s="75"/>
      <c r="AA879" s="75"/>
      <c r="AB879" s="75"/>
      <c r="AC879" s="75"/>
      <c r="AD879" s="75"/>
      <c r="AE879" s="75"/>
    </row>
    <row r="880" spans="1:31" ht="15.75" customHeight="1" x14ac:dyDescent="0.25">
      <c r="A880" s="75"/>
      <c r="B880" s="75"/>
      <c r="C880" s="75"/>
      <c r="D880" s="75"/>
      <c r="E880" s="75"/>
      <c r="F880" s="75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  <c r="X880" s="75"/>
      <c r="Y880" s="75"/>
      <c r="Z880" s="75"/>
      <c r="AA880" s="75"/>
      <c r="AB880" s="75"/>
      <c r="AC880" s="75"/>
      <c r="AD880" s="75"/>
      <c r="AE880" s="75"/>
    </row>
    <row r="881" spans="1:31" ht="15.75" customHeight="1" x14ac:dyDescent="0.25">
      <c r="A881" s="75"/>
      <c r="B881" s="75"/>
      <c r="C881" s="75"/>
      <c r="D881" s="75"/>
      <c r="E881" s="7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  <c r="X881" s="75"/>
      <c r="Y881" s="75"/>
      <c r="Z881" s="75"/>
      <c r="AA881" s="75"/>
      <c r="AB881" s="75"/>
      <c r="AC881" s="75"/>
      <c r="AD881" s="75"/>
      <c r="AE881" s="75"/>
    </row>
    <row r="882" spans="1:31" ht="15.75" customHeight="1" x14ac:dyDescent="0.25">
      <c r="A882" s="75"/>
      <c r="B882" s="75"/>
      <c r="C882" s="75"/>
      <c r="D882" s="75"/>
      <c r="E882" s="75"/>
      <c r="F882" s="75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  <c r="X882" s="75"/>
      <c r="Y882" s="75"/>
      <c r="Z882" s="75"/>
      <c r="AA882" s="75"/>
      <c r="AB882" s="75"/>
      <c r="AC882" s="75"/>
      <c r="AD882" s="75"/>
      <c r="AE882" s="75"/>
    </row>
    <row r="883" spans="1:31" ht="15.75" customHeight="1" x14ac:dyDescent="0.25">
      <c r="A883" s="75"/>
      <c r="B883" s="75"/>
      <c r="C883" s="75"/>
      <c r="D883" s="75"/>
      <c r="E883" s="7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  <c r="X883" s="75"/>
      <c r="Y883" s="75"/>
      <c r="Z883" s="75"/>
      <c r="AA883" s="75"/>
      <c r="AB883" s="75"/>
      <c r="AC883" s="75"/>
      <c r="AD883" s="75"/>
      <c r="AE883" s="75"/>
    </row>
    <row r="884" spans="1:31" ht="15.75" customHeight="1" x14ac:dyDescent="0.25">
      <c r="A884" s="75"/>
      <c r="B884" s="75"/>
      <c r="C884" s="75"/>
      <c r="D884" s="75"/>
      <c r="E884" s="75"/>
      <c r="F884" s="75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  <c r="X884" s="75"/>
      <c r="Y884" s="75"/>
      <c r="Z884" s="75"/>
      <c r="AA884" s="75"/>
      <c r="AB884" s="75"/>
      <c r="AC884" s="75"/>
      <c r="AD884" s="75"/>
      <c r="AE884" s="75"/>
    </row>
    <row r="885" spans="1:31" ht="15.75" customHeight="1" x14ac:dyDescent="0.25">
      <c r="A885" s="75"/>
      <c r="B885" s="75"/>
      <c r="C885" s="75"/>
      <c r="D885" s="75"/>
      <c r="E885" s="7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  <c r="X885" s="75"/>
      <c r="Y885" s="75"/>
      <c r="Z885" s="75"/>
      <c r="AA885" s="75"/>
      <c r="AB885" s="75"/>
      <c r="AC885" s="75"/>
      <c r="AD885" s="75"/>
      <c r="AE885" s="75"/>
    </row>
    <row r="886" spans="1:31" ht="15.75" customHeight="1" x14ac:dyDescent="0.25">
      <c r="A886" s="75"/>
      <c r="B886" s="75"/>
      <c r="C886" s="75"/>
      <c r="D886" s="75"/>
      <c r="E886" s="75"/>
      <c r="F886" s="75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  <c r="X886" s="75"/>
      <c r="Y886" s="75"/>
      <c r="Z886" s="75"/>
      <c r="AA886" s="75"/>
      <c r="AB886" s="75"/>
      <c r="AC886" s="75"/>
      <c r="AD886" s="75"/>
      <c r="AE886" s="75"/>
    </row>
    <row r="887" spans="1:31" ht="15.75" customHeight="1" x14ac:dyDescent="0.25">
      <c r="A887" s="75"/>
      <c r="B887" s="75"/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  <c r="AA887" s="75"/>
      <c r="AB887" s="75"/>
      <c r="AC887" s="75"/>
      <c r="AD887" s="75"/>
      <c r="AE887" s="75"/>
    </row>
    <row r="888" spans="1:31" ht="15.75" customHeight="1" x14ac:dyDescent="0.25">
      <c r="A888" s="75"/>
      <c r="B888" s="75"/>
      <c r="C888" s="75"/>
      <c r="D888" s="75"/>
      <c r="E888" s="75"/>
      <c r="F888" s="75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  <c r="X888" s="75"/>
      <c r="Y888" s="75"/>
      <c r="Z888" s="75"/>
      <c r="AA888" s="75"/>
      <c r="AB888" s="75"/>
      <c r="AC888" s="75"/>
      <c r="AD888" s="75"/>
      <c r="AE888" s="75"/>
    </row>
    <row r="889" spans="1:31" ht="15.75" customHeight="1" x14ac:dyDescent="0.25">
      <c r="A889" s="75"/>
      <c r="B889" s="75"/>
      <c r="C889" s="75"/>
      <c r="D889" s="75"/>
      <c r="E889" s="7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  <c r="X889" s="75"/>
      <c r="Y889" s="75"/>
      <c r="Z889" s="75"/>
      <c r="AA889" s="75"/>
      <c r="AB889" s="75"/>
      <c r="AC889" s="75"/>
      <c r="AD889" s="75"/>
      <c r="AE889" s="75"/>
    </row>
    <row r="890" spans="1:31" ht="15.75" customHeight="1" x14ac:dyDescent="0.25">
      <c r="A890" s="75"/>
      <c r="B890" s="75"/>
      <c r="C890" s="75"/>
      <c r="D890" s="75"/>
      <c r="E890" s="75"/>
      <c r="F890" s="75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  <c r="X890" s="75"/>
      <c r="Y890" s="75"/>
      <c r="Z890" s="75"/>
      <c r="AA890" s="75"/>
      <c r="AB890" s="75"/>
      <c r="AC890" s="75"/>
      <c r="AD890" s="75"/>
      <c r="AE890" s="75"/>
    </row>
    <row r="891" spans="1:31" ht="15.75" customHeight="1" x14ac:dyDescent="0.25">
      <c r="A891" s="75"/>
      <c r="B891" s="75"/>
      <c r="C891" s="75"/>
      <c r="D891" s="75"/>
      <c r="E891" s="7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  <c r="X891" s="75"/>
      <c r="Y891" s="75"/>
      <c r="Z891" s="75"/>
      <c r="AA891" s="75"/>
      <c r="AB891" s="75"/>
      <c r="AC891" s="75"/>
      <c r="AD891" s="75"/>
      <c r="AE891" s="75"/>
    </row>
    <row r="892" spans="1:31" ht="15.75" customHeight="1" x14ac:dyDescent="0.25">
      <c r="A892" s="75"/>
      <c r="B892" s="75"/>
      <c r="C892" s="75"/>
      <c r="D892" s="75"/>
      <c r="E892" s="75"/>
      <c r="F892" s="75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  <c r="X892" s="75"/>
      <c r="Y892" s="75"/>
      <c r="Z892" s="75"/>
      <c r="AA892" s="75"/>
      <c r="AB892" s="75"/>
      <c r="AC892" s="75"/>
      <c r="AD892" s="75"/>
      <c r="AE892" s="75"/>
    </row>
    <row r="893" spans="1:31" ht="15.75" customHeight="1" x14ac:dyDescent="0.25">
      <c r="A893" s="75"/>
      <c r="B893" s="75"/>
      <c r="C893" s="75"/>
      <c r="D893" s="75"/>
      <c r="E893" s="7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  <c r="X893" s="75"/>
      <c r="Y893" s="75"/>
      <c r="Z893" s="75"/>
      <c r="AA893" s="75"/>
      <c r="AB893" s="75"/>
      <c r="AC893" s="75"/>
      <c r="AD893" s="75"/>
      <c r="AE893" s="75"/>
    </row>
    <row r="894" spans="1:31" ht="15.75" customHeight="1" x14ac:dyDescent="0.25">
      <c r="A894" s="75"/>
      <c r="B894" s="75"/>
      <c r="C894" s="75"/>
      <c r="D894" s="75"/>
      <c r="E894" s="75"/>
      <c r="F894" s="75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  <c r="X894" s="75"/>
      <c r="Y894" s="75"/>
      <c r="Z894" s="75"/>
      <c r="AA894" s="75"/>
      <c r="AB894" s="75"/>
      <c r="AC894" s="75"/>
      <c r="AD894" s="75"/>
      <c r="AE894" s="75"/>
    </row>
    <row r="895" spans="1:31" ht="15.75" customHeight="1" x14ac:dyDescent="0.25">
      <c r="A895" s="75"/>
      <c r="B895" s="75"/>
      <c r="C895" s="75"/>
      <c r="D895" s="75"/>
      <c r="E895" s="7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  <c r="X895" s="75"/>
      <c r="Y895" s="75"/>
      <c r="Z895" s="75"/>
      <c r="AA895" s="75"/>
      <c r="AB895" s="75"/>
      <c r="AC895" s="75"/>
      <c r="AD895" s="75"/>
      <c r="AE895" s="75"/>
    </row>
    <row r="896" spans="1:31" ht="15.75" customHeight="1" x14ac:dyDescent="0.25">
      <c r="A896" s="75"/>
      <c r="B896" s="75"/>
      <c r="C896" s="75"/>
      <c r="D896" s="75"/>
      <c r="E896" s="75"/>
      <c r="F896" s="75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  <c r="AA896" s="75"/>
      <c r="AB896" s="75"/>
      <c r="AC896" s="75"/>
      <c r="AD896" s="75"/>
      <c r="AE896" s="75"/>
    </row>
    <row r="897" spans="1:31" ht="15.75" customHeight="1" x14ac:dyDescent="0.25">
      <c r="A897" s="75"/>
      <c r="B897" s="75"/>
      <c r="C897" s="75"/>
      <c r="D897" s="75"/>
      <c r="E897" s="7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  <c r="AA897" s="75"/>
      <c r="AB897" s="75"/>
      <c r="AC897" s="75"/>
      <c r="AD897" s="75"/>
      <c r="AE897" s="75"/>
    </row>
    <row r="898" spans="1:31" ht="15.75" customHeight="1" x14ac:dyDescent="0.25">
      <c r="A898" s="75"/>
      <c r="B898" s="75"/>
      <c r="C898" s="75"/>
      <c r="D898" s="75"/>
      <c r="E898" s="75"/>
      <c r="F898" s="75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  <c r="X898" s="75"/>
      <c r="Y898" s="75"/>
      <c r="Z898" s="75"/>
      <c r="AA898" s="75"/>
      <c r="AB898" s="75"/>
      <c r="AC898" s="75"/>
      <c r="AD898" s="75"/>
      <c r="AE898" s="75"/>
    </row>
    <row r="899" spans="1:31" ht="15.75" customHeight="1" x14ac:dyDescent="0.25">
      <c r="A899" s="75"/>
      <c r="B899" s="75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  <c r="Y899" s="75"/>
      <c r="Z899" s="75"/>
      <c r="AA899" s="75"/>
      <c r="AB899" s="75"/>
      <c r="AC899" s="75"/>
      <c r="AD899" s="75"/>
      <c r="AE899" s="75"/>
    </row>
    <row r="900" spans="1:31" ht="15.75" customHeight="1" x14ac:dyDescent="0.25">
      <c r="A900" s="75"/>
      <c r="B900" s="75"/>
      <c r="C900" s="75"/>
      <c r="D900" s="75"/>
      <c r="E900" s="75"/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  <c r="Y900" s="75"/>
      <c r="Z900" s="75"/>
      <c r="AA900" s="75"/>
      <c r="AB900" s="75"/>
      <c r="AC900" s="75"/>
      <c r="AD900" s="75"/>
      <c r="AE900" s="75"/>
    </row>
    <row r="901" spans="1:31" ht="15.75" customHeight="1" x14ac:dyDescent="0.25">
      <c r="A901" s="75"/>
      <c r="B901" s="75"/>
      <c r="C901" s="75"/>
      <c r="D901" s="75"/>
      <c r="E901" s="7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  <c r="X901" s="75"/>
      <c r="Y901" s="75"/>
      <c r="Z901" s="75"/>
      <c r="AA901" s="75"/>
      <c r="AB901" s="75"/>
      <c r="AC901" s="75"/>
      <c r="AD901" s="75"/>
      <c r="AE901" s="75"/>
    </row>
    <row r="902" spans="1:31" ht="15.75" customHeight="1" x14ac:dyDescent="0.25">
      <c r="A902" s="75"/>
      <c r="B902" s="75"/>
      <c r="C902" s="75"/>
      <c r="D902" s="75"/>
      <c r="E902" s="7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  <c r="Y902" s="75"/>
      <c r="Z902" s="75"/>
      <c r="AA902" s="75"/>
      <c r="AB902" s="75"/>
      <c r="AC902" s="75"/>
      <c r="AD902" s="75"/>
      <c r="AE902" s="75"/>
    </row>
    <row r="903" spans="1:31" ht="15.75" customHeight="1" x14ac:dyDescent="0.25">
      <c r="A903" s="75"/>
      <c r="B903" s="75"/>
      <c r="C903" s="75"/>
      <c r="D903" s="75"/>
      <c r="E903" s="7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  <c r="X903" s="75"/>
      <c r="Y903" s="75"/>
      <c r="Z903" s="75"/>
      <c r="AA903" s="75"/>
      <c r="AB903" s="75"/>
      <c r="AC903" s="75"/>
      <c r="AD903" s="75"/>
      <c r="AE903" s="75"/>
    </row>
    <row r="904" spans="1:31" ht="15.75" customHeight="1" x14ac:dyDescent="0.25">
      <c r="A904" s="75"/>
      <c r="B904" s="75"/>
      <c r="C904" s="75"/>
      <c r="D904" s="75"/>
      <c r="E904" s="75"/>
      <c r="F904" s="75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  <c r="X904" s="75"/>
      <c r="Y904" s="75"/>
      <c r="Z904" s="75"/>
      <c r="AA904" s="75"/>
      <c r="AB904" s="75"/>
      <c r="AC904" s="75"/>
      <c r="AD904" s="75"/>
      <c r="AE904" s="75"/>
    </row>
    <row r="905" spans="1:31" ht="15.75" customHeight="1" x14ac:dyDescent="0.25">
      <c r="A905" s="75"/>
      <c r="B905" s="75"/>
      <c r="C905" s="75"/>
      <c r="D905" s="75"/>
      <c r="E905" s="7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  <c r="X905" s="75"/>
      <c r="Y905" s="75"/>
      <c r="Z905" s="75"/>
      <c r="AA905" s="75"/>
      <c r="AB905" s="75"/>
      <c r="AC905" s="75"/>
      <c r="AD905" s="75"/>
      <c r="AE905" s="75"/>
    </row>
    <row r="906" spans="1:31" ht="15.75" customHeight="1" x14ac:dyDescent="0.25">
      <c r="A906" s="75"/>
      <c r="B906" s="75"/>
      <c r="C906" s="75"/>
      <c r="D906" s="75"/>
      <c r="E906" s="75"/>
      <c r="F906" s="75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  <c r="X906" s="75"/>
      <c r="Y906" s="75"/>
      <c r="Z906" s="75"/>
      <c r="AA906" s="75"/>
      <c r="AB906" s="75"/>
      <c r="AC906" s="75"/>
      <c r="AD906" s="75"/>
      <c r="AE906" s="75"/>
    </row>
    <row r="907" spans="1:31" ht="15.75" customHeight="1" x14ac:dyDescent="0.25">
      <c r="A907" s="75"/>
      <c r="B907" s="75"/>
      <c r="C907" s="75"/>
      <c r="D907" s="75"/>
      <c r="E907" s="7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  <c r="X907" s="75"/>
      <c r="Y907" s="75"/>
      <c r="Z907" s="75"/>
      <c r="AA907" s="75"/>
      <c r="AB907" s="75"/>
      <c r="AC907" s="75"/>
      <c r="AD907" s="75"/>
      <c r="AE907" s="75"/>
    </row>
    <row r="908" spans="1:31" ht="15.75" customHeight="1" x14ac:dyDescent="0.25">
      <c r="A908" s="75"/>
      <c r="B908" s="75"/>
      <c r="C908" s="75"/>
      <c r="D908" s="75"/>
      <c r="E908" s="75"/>
      <c r="F908" s="75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  <c r="X908" s="75"/>
      <c r="Y908" s="75"/>
      <c r="Z908" s="75"/>
      <c r="AA908" s="75"/>
      <c r="AB908" s="75"/>
      <c r="AC908" s="75"/>
      <c r="AD908" s="75"/>
      <c r="AE908" s="75"/>
    </row>
    <row r="909" spans="1:31" ht="15.75" customHeight="1" x14ac:dyDescent="0.25">
      <c r="A909" s="75"/>
      <c r="B909" s="75"/>
      <c r="C909" s="75"/>
      <c r="D909" s="75"/>
      <c r="E909" s="7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  <c r="X909" s="75"/>
      <c r="Y909" s="75"/>
      <c r="Z909" s="75"/>
      <c r="AA909" s="75"/>
      <c r="AB909" s="75"/>
      <c r="AC909" s="75"/>
      <c r="AD909" s="75"/>
      <c r="AE909" s="75"/>
    </row>
    <row r="910" spans="1:31" ht="15.75" customHeight="1" x14ac:dyDescent="0.25">
      <c r="A910" s="75"/>
      <c r="B910" s="75"/>
      <c r="C910" s="75"/>
      <c r="D910" s="75"/>
      <c r="E910" s="75"/>
      <c r="F910" s="75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  <c r="X910" s="75"/>
      <c r="Y910" s="75"/>
      <c r="Z910" s="75"/>
      <c r="AA910" s="75"/>
      <c r="AB910" s="75"/>
      <c r="AC910" s="75"/>
      <c r="AD910" s="75"/>
      <c r="AE910" s="75"/>
    </row>
    <row r="911" spans="1:31" ht="15.75" customHeight="1" x14ac:dyDescent="0.25">
      <c r="A911" s="75"/>
      <c r="B911" s="75"/>
      <c r="C911" s="75"/>
      <c r="D911" s="75"/>
      <c r="E911" s="75"/>
      <c r="F911" s="75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  <c r="X911" s="75"/>
      <c r="Y911" s="75"/>
      <c r="Z911" s="75"/>
      <c r="AA911" s="75"/>
      <c r="AB911" s="75"/>
      <c r="AC911" s="75"/>
      <c r="AD911" s="75"/>
      <c r="AE911" s="75"/>
    </row>
    <row r="912" spans="1:31" ht="15.75" customHeight="1" x14ac:dyDescent="0.25">
      <c r="A912" s="75"/>
      <c r="B912" s="75"/>
      <c r="C912" s="75"/>
      <c r="D912" s="75"/>
      <c r="E912" s="75"/>
      <c r="F912" s="75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  <c r="X912" s="75"/>
      <c r="Y912" s="75"/>
      <c r="Z912" s="75"/>
      <c r="AA912" s="75"/>
      <c r="AB912" s="75"/>
      <c r="AC912" s="75"/>
      <c r="AD912" s="75"/>
      <c r="AE912" s="75"/>
    </row>
    <row r="913" spans="1:31" ht="15.75" customHeight="1" x14ac:dyDescent="0.25">
      <c r="A913" s="75"/>
      <c r="B913" s="75"/>
      <c r="C913" s="75"/>
      <c r="D913" s="75"/>
      <c r="E913" s="75"/>
      <c r="F913" s="75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  <c r="X913" s="75"/>
      <c r="Y913" s="75"/>
      <c r="Z913" s="75"/>
      <c r="AA913" s="75"/>
      <c r="AB913" s="75"/>
      <c r="AC913" s="75"/>
      <c r="AD913" s="75"/>
      <c r="AE913" s="75"/>
    </row>
    <row r="914" spans="1:31" ht="15.75" customHeight="1" x14ac:dyDescent="0.25">
      <c r="A914" s="75"/>
      <c r="B914" s="75"/>
      <c r="C914" s="75"/>
      <c r="D914" s="75"/>
      <c r="E914" s="75"/>
      <c r="F914" s="75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  <c r="X914" s="75"/>
      <c r="Y914" s="75"/>
      <c r="Z914" s="75"/>
      <c r="AA914" s="75"/>
      <c r="AB914" s="75"/>
      <c r="AC914" s="75"/>
      <c r="AD914" s="75"/>
      <c r="AE914" s="75"/>
    </row>
    <row r="915" spans="1:31" ht="15.75" customHeight="1" x14ac:dyDescent="0.25">
      <c r="A915" s="75"/>
      <c r="B915" s="75"/>
      <c r="C915" s="75"/>
      <c r="D915" s="75"/>
      <c r="E915" s="75"/>
      <c r="F915" s="75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  <c r="X915" s="75"/>
      <c r="Y915" s="75"/>
      <c r="Z915" s="75"/>
      <c r="AA915" s="75"/>
      <c r="AB915" s="75"/>
      <c r="AC915" s="75"/>
      <c r="AD915" s="75"/>
      <c r="AE915" s="75"/>
    </row>
    <row r="916" spans="1:31" ht="15.75" customHeight="1" x14ac:dyDescent="0.25">
      <c r="A916" s="75"/>
      <c r="B916" s="75"/>
      <c r="C916" s="75"/>
      <c r="D916" s="75"/>
      <c r="E916" s="75"/>
      <c r="F916" s="75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  <c r="X916" s="75"/>
      <c r="Y916" s="75"/>
      <c r="Z916" s="75"/>
      <c r="AA916" s="75"/>
      <c r="AB916" s="75"/>
      <c r="AC916" s="75"/>
      <c r="AD916" s="75"/>
      <c r="AE916" s="75"/>
    </row>
    <row r="917" spans="1:31" ht="15.75" customHeight="1" x14ac:dyDescent="0.25">
      <c r="A917" s="75"/>
      <c r="B917" s="75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  <c r="X917" s="75"/>
      <c r="Y917" s="75"/>
      <c r="Z917" s="75"/>
      <c r="AA917" s="75"/>
      <c r="AB917" s="75"/>
      <c r="AC917" s="75"/>
      <c r="AD917" s="75"/>
      <c r="AE917" s="75"/>
    </row>
    <row r="918" spans="1:31" ht="15.75" customHeight="1" x14ac:dyDescent="0.25">
      <c r="A918" s="75"/>
      <c r="B918" s="75"/>
      <c r="C918" s="75"/>
      <c r="D918" s="75"/>
      <c r="E918" s="75"/>
      <c r="F918" s="75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  <c r="X918" s="75"/>
      <c r="Y918" s="75"/>
      <c r="Z918" s="75"/>
      <c r="AA918" s="75"/>
      <c r="AB918" s="75"/>
      <c r="AC918" s="75"/>
      <c r="AD918" s="75"/>
      <c r="AE918" s="75"/>
    </row>
    <row r="919" spans="1:31" ht="15.75" customHeight="1" x14ac:dyDescent="0.25">
      <c r="A919" s="75"/>
      <c r="B919" s="75"/>
      <c r="C919" s="75"/>
      <c r="D919" s="75"/>
      <c r="E919" s="75"/>
      <c r="F919" s="75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  <c r="X919" s="75"/>
      <c r="Y919" s="75"/>
      <c r="Z919" s="75"/>
      <c r="AA919" s="75"/>
      <c r="AB919" s="75"/>
      <c r="AC919" s="75"/>
      <c r="AD919" s="75"/>
      <c r="AE919" s="75"/>
    </row>
    <row r="920" spans="1:31" ht="15.75" customHeight="1" x14ac:dyDescent="0.25">
      <c r="A920" s="75"/>
      <c r="B920" s="75"/>
      <c r="C920" s="75"/>
      <c r="D920" s="75"/>
      <c r="E920" s="75"/>
      <c r="F920" s="75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  <c r="X920" s="75"/>
      <c r="Y920" s="75"/>
      <c r="Z920" s="75"/>
      <c r="AA920" s="75"/>
      <c r="AB920" s="75"/>
      <c r="AC920" s="75"/>
      <c r="AD920" s="75"/>
      <c r="AE920" s="75"/>
    </row>
    <row r="921" spans="1:31" ht="15.75" customHeight="1" x14ac:dyDescent="0.25">
      <c r="A921" s="75"/>
      <c r="B921" s="75"/>
      <c r="C921" s="75"/>
      <c r="D921" s="75"/>
      <c r="E921" s="75"/>
      <c r="F921" s="75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  <c r="X921" s="75"/>
      <c r="Y921" s="75"/>
      <c r="Z921" s="75"/>
      <c r="AA921" s="75"/>
      <c r="AB921" s="75"/>
      <c r="AC921" s="75"/>
      <c r="AD921" s="75"/>
      <c r="AE921" s="75"/>
    </row>
    <row r="922" spans="1:31" ht="15.75" customHeight="1" x14ac:dyDescent="0.25">
      <c r="A922" s="75"/>
      <c r="B922" s="75"/>
      <c r="C922" s="75"/>
      <c r="D922" s="75"/>
      <c r="E922" s="75"/>
      <c r="F922" s="75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  <c r="X922" s="75"/>
      <c r="Y922" s="75"/>
      <c r="Z922" s="75"/>
      <c r="AA922" s="75"/>
      <c r="AB922" s="75"/>
      <c r="AC922" s="75"/>
      <c r="AD922" s="75"/>
      <c r="AE922" s="75"/>
    </row>
    <row r="923" spans="1:31" ht="15.75" customHeight="1" x14ac:dyDescent="0.25">
      <c r="A923" s="75"/>
      <c r="B923" s="75"/>
      <c r="C923" s="75"/>
      <c r="D923" s="75"/>
      <c r="E923" s="75"/>
      <c r="F923" s="75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  <c r="X923" s="75"/>
      <c r="Y923" s="75"/>
      <c r="Z923" s="75"/>
      <c r="AA923" s="75"/>
      <c r="AB923" s="75"/>
      <c r="AC923" s="75"/>
      <c r="AD923" s="75"/>
      <c r="AE923" s="75"/>
    </row>
    <row r="924" spans="1:31" ht="15.75" customHeight="1" x14ac:dyDescent="0.25">
      <c r="A924" s="75"/>
      <c r="B924" s="75"/>
      <c r="C924" s="75"/>
      <c r="D924" s="75"/>
      <c r="E924" s="75"/>
      <c r="F924" s="75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  <c r="X924" s="75"/>
      <c r="Y924" s="75"/>
      <c r="Z924" s="75"/>
      <c r="AA924" s="75"/>
      <c r="AB924" s="75"/>
      <c r="AC924" s="75"/>
      <c r="AD924" s="75"/>
      <c r="AE924" s="75"/>
    </row>
    <row r="925" spans="1:31" ht="15.75" customHeight="1" x14ac:dyDescent="0.25">
      <c r="A925" s="75"/>
      <c r="B925" s="75"/>
      <c r="C925" s="75"/>
      <c r="D925" s="75"/>
      <c r="E925" s="75"/>
      <c r="F925" s="75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  <c r="X925" s="75"/>
      <c r="Y925" s="75"/>
      <c r="Z925" s="75"/>
      <c r="AA925" s="75"/>
      <c r="AB925" s="75"/>
      <c r="AC925" s="75"/>
      <c r="AD925" s="75"/>
      <c r="AE925" s="75"/>
    </row>
    <row r="926" spans="1:31" ht="15.75" customHeight="1" x14ac:dyDescent="0.25">
      <c r="A926" s="75"/>
      <c r="B926" s="75"/>
      <c r="C926" s="75"/>
      <c r="D926" s="75"/>
      <c r="E926" s="75"/>
      <c r="F926" s="75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  <c r="X926" s="75"/>
      <c r="Y926" s="75"/>
      <c r="Z926" s="75"/>
      <c r="AA926" s="75"/>
      <c r="AB926" s="75"/>
      <c r="AC926" s="75"/>
      <c r="AD926" s="75"/>
      <c r="AE926" s="75"/>
    </row>
    <row r="927" spans="1:31" ht="15.75" customHeight="1" x14ac:dyDescent="0.25">
      <c r="A927" s="75"/>
      <c r="B927" s="75"/>
      <c r="C927" s="75"/>
      <c r="D927" s="75"/>
      <c r="E927" s="75"/>
      <c r="F927" s="75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  <c r="X927" s="75"/>
      <c r="Y927" s="75"/>
      <c r="Z927" s="75"/>
      <c r="AA927" s="75"/>
      <c r="AB927" s="75"/>
      <c r="AC927" s="75"/>
      <c r="AD927" s="75"/>
      <c r="AE927" s="75"/>
    </row>
    <row r="928" spans="1:31" ht="15.75" customHeight="1" x14ac:dyDescent="0.25">
      <c r="A928" s="75"/>
      <c r="B928" s="75"/>
      <c r="C928" s="75"/>
      <c r="D928" s="75"/>
      <c r="E928" s="75"/>
      <c r="F928" s="75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  <c r="X928" s="75"/>
      <c r="Y928" s="75"/>
      <c r="Z928" s="75"/>
      <c r="AA928" s="75"/>
      <c r="AB928" s="75"/>
      <c r="AC928" s="75"/>
      <c r="AD928" s="75"/>
      <c r="AE928" s="75"/>
    </row>
    <row r="929" spans="1:31" ht="15.75" customHeight="1" x14ac:dyDescent="0.25">
      <c r="A929" s="75"/>
      <c r="B929" s="75"/>
      <c r="C929" s="75"/>
      <c r="D929" s="75"/>
      <c r="E929" s="75"/>
      <c r="F929" s="75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  <c r="AA929" s="75"/>
      <c r="AB929" s="75"/>
      <c r="AC929" s="75"/>
      <c r="AD929" s="75"/>
      <c r="AE929" s="75"/>
    </row>
    <row r="930" spans="1:31" ht="15.75" customHeight="1" x14ac:dyDescent="0.25">
      <c r="A930" s="75"/>
      <c r="B930" s="75"/>
      <c r="C930" s="75"/>
      <c r="D930" s="75"/>
      <c r="E930" s="75"/>
      <c r="F930" s="75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  <c r="X930" s="75"/>
      <c r="Y930" s="75"/>
      <c r="Z930" s="75"/>
      <c r="AA930" s="75"/>
      <c r="AB930" s="75"/>
      <c r="AC930" s="75"/>
      <c r="AD930" s="75"/>
      <c r="AE930" s="75"/>
    </row>
    <row r="931" spans="1:31" ht="15.75" customHeight="1" x14ac:dyDescent="0.25">
      <c r="A931" s="75"/>
      <c r="B931" s="75"/>
      <c r="C931" s="75"/>
      <c r="D931" s="75"/>
      <c r="E931" s="75"/>
      <c r="F931" s="75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  <c r="X931" s="75"/>
      <c r="Y931" s="75"/>
      <c r="Z931" s="75"/>
      <c r="AA931" s="75"/>
      <c r="AB931" s="75"/>
      <c r="AC931" s="75"/>
      <c r="AD931" s="75"/>
      <c r="AE931" s="75"/>
    </row>
    <row r="932" spans="1:31" ht="15.75" customHeight="1" x14ac:dyDescent="0.25">
      <c r="A932" s="75"/>
      <c r="B932" s="75"/>
      <c r="C932" s="75"/>
      <c r="D932" s="75"/>
      <c r="E932" s="75"/>
      <c r="F932" s="75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  <c r="X932" s="75"/>
      <c r="Y932" s="75"/>
      <c r="Z932" s="75"/>
      <c r="AA932" s="75"/>
      <c r="AB932" s="75"/>
      <c r="AC932" s="75"/>
      <c r="AD932" s="75"/>
      <c r="AE932" s="75"/>
    </row>
    <row r="933" spans="1:31" ht="15.75" customHeight="1" x14ac:dyDescent="0.25">
      <c r="A933" s="75"/>
      <c r="B933" s="75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  <c r="X933" s="75"/>
      <c r="Y933" s="75"/>
      <c r="Z933" s="75"/>
      <c r="AA933" s="75"/>
      <c r="AB933" s="75"/>
      <c r="AC933" s="75"/>
      <c r="AD933" s="75"/>
      <c r="AE933" s="75"/>
    </row>
    <row r="934" spans="1:31" ht="15.75" customHeight="1" x14ac:dyDescent="0.25">
      <c r="A934" s="75"/>
      <c r="B934" s="75"/>
      <c r="C934" s="75"/>
      <c r="D934" s="75"/>
      <c r="E934" s="75"/>
      <c r="F934" s="75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  <c r="X934" s="75"/>
      <c r="Y934" s="75"/>
      <c r="Z934" s="75"/>
      <c r="AA934" s="75"/>
      <c r="AB934" s="75"/>
      <c r="AC934" s="75"/>
      <c r="AD934" s="75"/>
      <c r="AE934" s="75"/>
    </row>
    <row r="935" spans="1:31" ht="15.75" customHeight="1" x14ac:dyDescent="0.25">
      <c r="A935" s="75"/>
      <c r="B935" s="75"/>
      <c r="C935" s="75"/>
      <c r="D935" s="75"/>
      <c r="E935" s="75"/>
      <c r="F935" s="75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  <c r="X935" s="75"/>
      <c r="Y935" s="75"/>
      <c r="Z935" s="75"/>
      <c r="AA935" s="75"/>
      <c r="AB935" s="75"/>
      <c r="AC935" s="75"/>
      <c r="AD935" s="75"/>
      <c r="AE935" s="75"/>
    </row>
    <row r="936" spans="1:31" ht="15.75" customHeight="1" x14ac:dyDescent="0.25">
      <c r="A936" s="75"/>
      <c r="B936" s="75"/>
      <c r="C936" s="75"/>
      <c r="D936" s="75"/>
      <c r="E936" s="75"/>
      <c r="F936" s="75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  <c r="X936" s="75"/>
      <c r="Y936" s="75"/>
      <c r="Z936" s="75"/>
      <c r="AA936" s="75"/>
      <c r="AB936" s="75"/>
      <c r="AC936" s="75"/>
      <c r="AD936" s="75"/>
      <c r="AE936" s="75"/>
    </row>
    <row r="937" spans="1:31" ht="15.75" customHeight="1" x14ac:dyDescent="0.25">
      <c r="A937" s="75"/>
      <c r="B937" s="75"/>
      <c r="C937" s="75"/>
      <c r="D937" s="75"/>
      <c r="E937" s="75"/>
      <c r="F937" s="75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  <c r="X937" s="75"/>
      <c r="Y937" s="75"/>
      <c r="Z937" s="75"/>
      <c r="AA937" s="75"/>
      <c r="AB937" s="75"/>
      <c r="AC937" s="75"/>
      <c r="AD937" s="75"/>
      <c r="AE937" s="75"/>
    </row>
    <row r="938" spans="1:31" ht="15.75" customHeight="1" x14ac:dyDescent="0.25">
      <c r="A938" s="75"/>
      <c r="B938" s="75"/>
      <c r="C938" s="75"/>
      <c r="D938" s="75"/>
      <c r="E938" s="75"/>
      <c r="F938" s="75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  <c r="X938" s="75"/>
      <c r="Y938" s="75"/>
      <c r="Z938" s="75"/>
      <c r="AA938" s="75"/>
      <c r="AB938" s="75"/>
      <c r="AC938" s="75"/>
      <c r="AD938" s="75"/>
      <c r="AE938" s="75"/>
    </row>
    <row r="939" spans="1:31" ht="15.75" customHeight="1" x14ac:dyDescent="0.25">
      <c r="A939" s="75"/>
      <c r="B939" s="75"/>
      <c r="C939" s="75"/>
      <c r="D939" s="75"/>
      <c r="E939" s="75"/>
      <c r="F939" s="75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  <c r="X939" s="75"/>
      <c r="Y939" s="75"/>
      <c r="Z939" s="75"/>
      <c r="AA939" s="75"/>
      <c r="AB939" s="75"/>
      <c r="AC939" s="75"/>
      <c r="AD939" s="75"/>
      <c r="AE939" s="75"/>
    </row>
    <row r="940" spans="1:31" ht="15.75" customHeight="1" x14ac:dyDescent="0.25">
      <c r="A940" s="75"/>
      <c r="B940" s="75"/>
      <c r="C940" s="75"/>
      <c r="D940" s="75"/>
      <c r="E940" s="75"/>
      <c r="F940" s="75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  <c r="X940" s="75"/>
      <c r="Y940" s="75"/>
      <c r="Z940" s="75"/>
      <c r="AA940" s="75"/>
      <c r="AB940" s="75"/>
      <c r="AC940" s="75"/>
      <c r="AD940" s="75"/>
      <c r="AE940" s="75"/>
    </row>
    <row r="941" spans="1:31" ht="15.75" customHeight="1" x14ac:dyDescent="0.25">
      <c r="A941" s="75"/>
      <c r="B941" s="75"/>
      <c r="C941" s="75"/>
      <c r="D941" s="75"/>
      <c r="E941" s="75"/>
      <c r="F941" s="75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  <c r="X941" s="75"/>
      <c r="Y941" s="75"/>
      <c r="Z941" s="75"/>
      <c r="AA941" s="75"/>
      <c r="AB941" s="75"/>
      <c r="AC941" s="75"/>
      <c r="AD941" s="75"/>
      <c r="AE941" s="75"/>
    </row>
    <row r="942" spans="1:31" ht="15.75" customHeight="1" x14ac:dyDescent="0.25">
      <c r="A942" s="75"/>
      <c r="B942" s="75"/>
      <c r="C942" s="75"/>
      <c r="D942" s="75"/>
      <c r="E942" s="75"/>
      <c r="F942" s="75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  <c r="X942" s="75"/>
      <c r="Y942" s="75"/>
      <c r="Z942" s="75"/>
      <c r="AA942" s="75"/>
      <c r="AB942" s="75"/>
      <c r="AC942" s="75"/>
      <c r="AD942" s="75"/>
      <c r="AE942" s="75"/>
    </row>
    <row r="943" spans="1:31" ht="15.75" customHeight="1" x14ac:dyDescent="0.25">
      <c r="A943" s="75"/>
      <c r="B943" s="75"/>
      <c r="C943" s="75"/>
      <c r="D943" s="75"/>
      <c r="E943" s="75"/>
      <c r="F943" s="75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  <c r="X943" s="75"/>
      <c r="Y943" s="75"/>
      <c r="Z943" s="75"/>
      <c r="AA943" s="75"/>
      <c r="AB943" s="75"/>
      <c r="AC943" s="75"/>
      <c r="AD943" s="75"/>
      <c r="AE943" s="75"/>
    </row>
    <row r="944" spans="1:31" ht="15.75" customHeight="1" x14ac:dyDescent="0.25">
      <c r="A944" s="75"/>
      <c r="B944" s="75"/>
      <c r="C944" s="75"/>
      <c r="D944" s="75"/>
      <c r="E944" s="75"/>
      <c r="F944" s="75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  <c r="X944" s="75"/>
      <c r="Y944" s="75"/>
      <c r="Z944" s="75"/>
      <c r="AA944" s="75"/>
      <c r="AB944" s="75"/>
      <c r="AC944" s="75"/>
      <c r="AD944" s="75"/>
      <c r="AE944" s="75"/>
    </row>
    <row r="945" spans="1:31" ht="15.75" customHeight="1" x14ac:dyDescent="0.25">
      <c r="A945" s="75"/>
      <c r="B945" s="75"/>
      <c r="C945" s="75"/>
      <c r="D945" s="75"/>
      <c r="E945" s="75"/>
      <c r="F945" s="75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  <c r="X945" s="75"/>
      <c r="Y945" s="75"/>
      <c r="Z945" s="75"/>
      <c r="AA945" s="75"/>
      <c r="AB945" s="75"/>
      <c r="AC945" s="75"/>
      <c r="AD945" s="75"/>
      <c r="AE945" s="75"/>
    </row>
    <row r="946" spans="1:31" ht="15.75" customHeight="1" x14ac:dyDescent="0.25">
      <c r="A946" s="75"/>
      <c r="B946" s="75"/>
      <c r="C946" s="75"/>
      <c r="D946" s="75"/>
      <c r="E946" s="75"/>
      <c r="F946" s="75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  <c r="X946" s="75"/>
      <c r="Y946" s="75"/>
      <c r="Z946" s="75"/>
      <c r="AA946" s="75"/>
      <c r="AB946" s="75"/>
      <c r="AC946" s="75"/>
      <c r="AD946" s="75"/>
      <c r="AE946" s="75"/>
    </row>
    <row r="947" spans="1:31" ht="15.75" customHeight="1" x14ac:dyDescent="0.25">
      <c r="A947" s="75"/>
      <c r="B947" s="75"/>
      <c r="C947" s="75"/>
      <c r="D947" s="75"/>
      <c r="E947" s="75"/>
      <c r="F947" s="75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  <c r="X947" s="75"/>
      <c r="Y947" s="75"/>
      <c r="Z947" s="75"/>
      <c r="AA947" s="75"/>
      <c r="AB947" s="75"/>
      <c r="AC947" s="75"/>
      <c r="AD947" s="75"/>
      <c r="AE947" s="75"/>
    </row>
    <row r="948" spans="1:31" ht="15.75" customHeight="1" x14ac:dyDescent="0.25">
      <c r="A948" s="75"/>
      <c r="B948" s="75"/>
      <c r="C948" s="75"/>
      <c r="D948" s="75"/>
      <c r="E948" s="75"/>
      <c r="F948" s="75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  <c r="X948" s="75"/>
      <c r="Y948" s="75"/>
      <c r="Z948" s="75"/>
      <c r="AA948" s="75"/>
      <c r="AB948" s="75"/>
      <c r="AC948" s="75"/>
      <c r="AD948" s="75"/>
      <c r="AE948" s="75"/>
    </row>
    <row r="949" spans="1:31" ht="15.75" customHeight="1" x14ac:dyDescent="0.25">
      <c r="A949" s="75"/>
      <c r="B949" s="75"/>
      <c r="C949" s="75"/>
      <c r="D949" s="75"/>
      <c r="E949" s="75"/>
      <c r="F949" s="75"/>
      <c r="G949" s="75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  <c r="X949" s="75"/>
      <c r="Y949" s="75"/>
      <c r="Z949" s="75"/>
      <c r="AA949" s="75"/>
      <c r="AB949" s="75"/>
      <c r="AC949" s="75"/>
      <c r="AD949" s="75"/>
      <c r="AE949" s="75"/>
    </row>
    <row r="950" spans="1:31" ht="15.75" customHeight="1" x14ac:dyDescent="0.25">
      <c r="A950" s="75"/>
      <c r="B950" s="75"/>
      <c r="C950" s="75"/>
      <c r="D950" s="75"/>
      <c r="E950" s="75"/>
      <c r="F950" s="75"/>
      <c r="G950" s="75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  <c r="X950" s="75"/>
      <c r="Y950" s="75"/>
      <c r="Z950" s="75"/>
      <c r="AA950" s="75"/>
      <c r="AB950" s="75"/>
      <c r="AC950" s="75"/>
      <c r="AD950" s="75"/>
      <c r="AE950" s="75"/>
    </row>
    <row r="951" spans="1:31" ht="15.75" customHeight="1" x14ac:dyDescent="0.25">
      <c r="A951" s="75"/>
      <c r="B951" s="75"/>
      <c r="C951" s="75"/>
      <c r="D951" s="75"/>
      <c r="E951" s="75"/>
      <c r="F951" s="75"/>
      <c r="G951" s="75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  <c r="X951" s="75"/>
      <c r="Y951" s="75"/>
      <c r="Z951" s="75"/>
      <c r="AA951" s="75"/>
      <c r="AB951" s="75"/>
      <c r="AC951" s="75"/>
      <c r="AD951" s="75"/>
      <c r="AE951" s="75"/>
    </row>
    <row r="952" spans="1:31" ht="15.75" customHeight="1" x14ac:dyDescent="0.25">
      <c r="A952" s="75"/>
      <c r="B952" s="75"/>
      <c r="C952" s="75"/>
      <c r="D952" s="75"/>
      <c r="E952" s="75"/>
      <c r="F952" s="75"/>
      <c r="G952" s="75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  <c r="X952" s="75"/>
      <c r="Y952" s="75"/>
      <c r="Z952" s="75"/>
      <c r="AA952" s="75"/>
      <c r="AB952" s="75"/>
      <c r="AC952" s="75"/>
      <c r="AD952" s="75"/>
      <c r="AE952" s="75"/>
    </row>
    <row r="953" spans="1:31" ht="15.75" customHeight="1" x14ac:dyDescent="0.25">
      <c r="A953" s="75"/>
      <c r="B953" s="75"/>
      <c r="C953" s="75"/>
      <c r="D953" s="75"/>
      <c r="E953" s="75"/>
      <c r="F953" s="75"/>
      <c r="G953" s="75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  <c r="X953" s="75"/>
      <c r="Y953" s="75"/>
      <c r="Z953" s="75"/>
      <c r="AA953" s="75"/>
      <c r="AB953" s="75"/>
      <c r="AC953" s="75"/>
      <c r="AD953" s="75"/>
      <c r="AE953" s="75"/>
    </row>
    <row r="954" spans="1:31" ht="15.75" customHeight="1" x14ac:dyDescent="0.25">
      <c r="A954" s="75"/>
      <c r="B954" s="75"/>
      <c r="C954" s="75"/>
      <c r="D954" s="75"/>
      <c r="E954" s="75"/>
      <c r="F954" s="75"/>
      <c r="G954" s="75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  <c r="X954" s="75"/>
      <c r="Y954" s="75"/>
      <c r="Z954" s="75"/>
      <c r="AA954" s="75"/>
      <c r="AB954" s="75"/>
      <c r="AC954" s="75"/>
      <c r="AD954" s="75"/>
      <c r="AE954" s="75"/>
    </row>
    <row r="955" spans="1:31" ht="15.75" customHeight="1" x14ac:dyDescent="0.25">
      <c r="A955" s="75"/>
      <c r="B955" s="75"/>
      <c r="C955" s="75"/>
      <c r="D955" s="75"/>
      <c r="E955" s="75"/>
      <c r="F955" s="75"/>
      <c r="G955" s="75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  <c r="X955" s="75"/>
      <c r="Y955" s="75"/>
      <c r="Z955" s="75"/>
      <c r="AA955" s="75"/>
      <c r="AB955" s="75"/>
      <c r="AC955" s="75"/>
      <c r="AD955" s="75"/>
      <c r="AE955" s="75"/>
    </row>
    <row r="956" spans="1:31" ht="15.75" customHeight="1" x14ac:dyDescent="0.25">
      <c r="A956" s="75"/>
      <c r="B956" s="75"/>
      <c r="C956" s="75"/>
      <c r="D956" s="75"/>
      <c r="E956" s="75"/>
      <c r="F956" s="75"/>
      <c r="G956" s="75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  <c r="X956" s="75"/>
      <c r="Y956" s="75"/>
      <c r="Z956" s="75"/>
      <c r="AA956" s="75"/>
      <c r="AB956" s="75"/>
      <c r="AC956" s="75"/>
      <c r="AD956" s="75"/>
      <c r="AE956" s="75"/>
    </row>
    <row r="957" spans="1:31" ht="15.75" customHeight="1" x14ac:dyDescent="0.25">
      <c r="A957" s="75"/>
      <c r="B957" s="75"/>
      <c r="C957" s="75"/>
      <c r="D957" s="75"/>
      <c r="E957" s="75"/>
      <c r="F957" s="75"/>
      <c r="G957" s="75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5"/>
      <c r="U957" s="75"/>
      <c r="V957" s="75"/>
      <c r="W957" s="75"/>
      <c r="X957" s="75"/>
      <c r="Y957" s="75"/>
      <c r="Z957" s="75"/>
      <c r="AA957" s="75"/>
      <c r="AB957" s="75"/>
      <c r="AC957" s="75"/>
      <c r="AD957" s="75"/>
      <c r="AE957" s="75"/>
    </row>
    <row r="958" spans="1:31" ht="15.75" customHeight="1" x14ac:dyDescent="0.25">
      <c r="A958" s="75"/>
      <c r="B958" s="75"/>
      <c r="C958" s="75"/>
      <c r="D958" s="75"/>
      <c r="E958" s="75"/>
      <c r="F958" s="75"/>
      <c r="G958" s="75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75"/>
      <c r="T958" s="75"/>
      <c r="U958" s="75"/>
      <c r="V958" s="75"/>
      <c r="W958" s="75"/>
      <c r="X958" s="75"/>
      <c r="Y958" s="75"/>
      <c r="Z958" s="75"/>
      <c r="AA958" s="75"/>
      <c r="AB958" s="75"/>
      <c r="AC958" s="75"/>
      <c r="AD958" s="75"/>
      <c r="AE958" s="75"/>
    </row>
    <row r="959" spans="1:31" ht="15.75" customHeight="1" x14ac:dyDescent="0.25">
      <c r="A959" s="75"/>
      <c r="B959" s="75"/>
      <c r="C959" s="75"/>
      <c r="D959" s="75"/>
      <c r="E959" s="75"/>
      <c r="F959" s="75"/>
      <c r="G959" s="75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75"/>
      <c r="T959" s="75"/>
      <c r="U959" s="75"/>
      <c r="V959" s="75"/>
      <c r="W959" s="75"/>
      <c r="X959" s="75"/>
      <c r="Y959" s="75"/>
      <c r="Z959" s="75"/>
      <c r="AA959" s="75"/>
      <c r="AB959" s="75"/>
      <c r="AC959" s="75"/>
      <c r="AD959" s="75"/>
      <c r="AE959" s="75"/>
    </row>
    <row r="960" spans="1:31" ht="15.75" customHeight="1" x14ac:dyDescent="0.25">
      <c r="A960" s="75"/>
      <c r="B960" s="75"/>
      <c r="C960" s="75"/>
      <c r="D960" s="75"/>
      <c r="E960" s="75"/>
      <c r="F960" s="75"/>
      <c r="G960" s="75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75"/>
      <c r="T960" s="75"/>
      <c r="U960" s="75"/>
      <c r="V960" s="75"/>
      <c r="W960" s="75"/>
      <c r="X960" s="75"/>
      <c r="Y960" s="75"/>
      <c r="Z960" s="75"/>
      <c r="AA960" s="75"/>
      <c r="AB960" s="75"/>
      <c r="AC960" s="75"/>
      <c r="AD960" s="75"/>
      <c r="AE960" s="75"/>
    </row>
    <row r="961" spans="1:31" ht="15.75" customHeight="1" x14ac:dyDescent="0.25">
      <c r="A961" s="75"/>
      <c r="B961" s="75"/>
      <c r="C961" s="75"/>
      <c r="D961" s="75"/>
      <c r="E961" s="75"/>
      <c r="F961" s="75"/>
      <c r="G961" s="75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75"/>
      <c r="T961" s="75"/>
      <c r="U961" s="75"/>
      <c r="V961" s="75"/>
      <c r="W961" s="75"/>
      <c r="X961" s="75"/>
      <c r="Y961" s="75"/>
      <c r="Z961" s="75"/>
      <c r="AA961" s="75"/>
      <c r="AB961" s="75"/>
      <c r="AC961" s="75"/>
      <c r="AD961" s="75"/>
      <c r="AE961" s="75"/>
    </row>
    <row r="962" spans="1:31" ht="15.75" customHeight="1" x14ac:dyDescent="0.25">
      <c r="A962" s="75"/>
      <c r="B962" s="75"/>
      <c r="C962" s="75"/>
      <c r="D962" s="75"/>
      <c r="E962" s="75"/>
      <c r="F962" s="75"/>
      <c r="G962" s="75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75"/>
      <c r="T962" s="75"/>
      <c r="U962" s="75"/>
      <c r="V962" s="75"/>
      <c r="W962" s="75"/>
      <c r="X962" s="75"/>
      <c r="Y962" s="75"/>
      <c r="Z962" s="75"/>
      <c r="AA962" s="75"/>
      <c r="AB962" s="75"/>
      <c r="AC962" s="75"/>
      <c r="AD962" s="75"/>
      <c r="AE962" s="75"/>
    </row>
    <row r="963" spans="1:31" ht="15.75" customHeight="1" x14ac:dyDescent="0.25">
      <c r="A963" s="75"/>
      <c r="B963" s="75"/>
      <c r="C963" s="75"/>
      <c r="D963" s="75"/>
      <c r="E963" s="75"/>
      <c r="F963" s="75"/>
      <c r="G963" s="75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5"/>
      <c r="U963" s="75"/>
      <c r="V963" s="75"/>
      <c r="W963" s="75"/>
      <c r="X963" s="75"/>
      <c r="Y963" s="75"/>
      <c r="Z963" s="75"/>
      <c r="AA963" s="75"/>
      <c r="AB963" s="75"/>
      <c r="AC963" s="75"/>
      <c r="AD963" s="75"/>
      <c r="AE963" s="75"/>
    </row>
    <row r="964" spans="1:31" ht="15.75" customHeight="1" x14ac:dyDescent="0.25">
      <c r="A964" s="75"/>
      <c r="B964" s="75"/>
      <c r="C964" s="75"/>
      <c r="D964" s="75"/>
      <c r="E964" s="75"/>
      <c r="F964" s="75"/>
      <c r="G964" s="75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5"/>
      <c r="U964" s="75"/>
      <c r="V964" s="75"/>
      <c r="W964" s="75"/>
      <c r="X964" s="75"/>
      <c r="Y964" s="75"/>
      <c r="Z964" s="75"/>
      <c r="AA964" s="75"/>
      <c r="AB964" s="75"/>
      <c r="AC964" s="75"/>
      <c r="AD964" s="75"/>
      <c r="AE964" s="75"/>
    </row>
    <row r="965" spans="1:31" ht="15.75" customHeight="1" x14ac:dyDescent="0.25">
      <c r="A965" s="75"/>
      <c r="B965" s="75"/>
      <c r="C965" s="75"/>
      <c r="D965" s="75"/>
      <c r="E965" s="75"/>
      <c r="F965" s="75"/>
      <c r="G965" s="75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75"/>
      <c r="T965" s="75"/>
      <c r="U965" s="75"/>
      <c r="V965" s="75"/>
      <c r="W965" s="75"/>
      <c r="X965" s="75"/>
      <c r="Y965" s="75"/>
      <c r="Z965" s="75"/>
      <c r="AA965" s="75"/>
      <c r="AB965" s="75"/>
      <c r="AC965" s="75"/>
      <c r="AD965" s="75"/>
      <c r="AE965" s="75"/>
    </row>
    <row r="966" spans="1:31" ht="15.75" customHeight="1" x14ac:dyDescent="0.25">
      <c r="A966" s="75"/>
      <c r="B966" s="75"/>
      <c r="C966" s="75"/>
      <c r="D966" s="75"/>
      <c r="E966" s="75"/>
      <c r="F966" s="75"/>
      <c r="G966" s="75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5"/>
      <c r="U966" s="75"/>
      <c r="V966" s="75"/>
      <c r="W966" s="75"/>
      <c r="X966" s="75"/>
      <c r="Y966" s="75"/>
      <c r="Z966" s="75"/>
      <c r="AA966" s="75"/>
      <c r="AB966" s="75"/>
      <c r="AC966" s="75"/>
      <c r="AD966" s="75"/>
      <c r="AE966" s="75"/>
    </row>
    <row r="967" spans="1:31" ht="15.75" customHeight="1" x14ac:dyDescent="0.25">
      <c r="A967" s="75"/>
      <c r="B967" s="75"/>
      <c r="C967" s="75"/>
      <c r="D967" s="75"/>
      <c r="E967" s="75"/>
      <c r="F967" s="75"/>
      <c r="G967" s="75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5"/>
      <c r="U967" s="75"/>
      <c r="V967" s="75"/>
      <c r="W967" s="75"/>
      <c r="X967" s="75"/>
      <c r="Y967" s="75"/>
      <c r="Z967" s="75"/>
      <c r="AA967" s="75"/>
      <c r="AB967" s="75"/>
      <c r="AC967" s="75"/>
      <c r="AD967" s="75"/>
      <c r="AE967" s="75"/>
    </row>
    <row r="968" spans="1:31" ht="15.75" customHeight="1" x14ac:dyDescent="0.25">
      <c r="A968" s="75"/>
      <c r="B968" s="75"/>
      <c r="C968" s="75"/>
      <c r="D968" s="75"/>
      <c r="E968" s="75"/>
      <c r="F968" s="75"/>
      <c r="G968" s="75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75"/>
      <c r="T968" s="75"/>
      <c r="U968" s="75"/>
      <c r="V968" s="75"/>
      <c r="W968" s="75"/>
      <c r="X968" s="75"/>
      <c r="Y968" s="75"/>
      <c r="Z968" s="75"/>
      <c r="AA968" s="75"/>
      <c r="AB968" s="75"/>
      <c r="AC968" s="75"/>
      <c r="AD968" s="75"/>
      <c r="AE968" s="75"/>
    </row>
    <row r="969" spans="1:31" ht="15.75" customHeight="1" x14ac:dyDescent="0.25">
      <c r="A969" s="75"/>
      <c r="B969" s="75"/>
      <c r="C969" s="75"/>
      <c r="D969" s="75"/>
      <c r="E969" s="75"/>
      <c r="F969" s="75"/>
      <c r="G969" s="75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75"/>
      <c r="T969" s="75"/>
      <c r="U969" s="75"/>
      <c r="V969" s="75"/>
      <c r="W969" s="75"/>
      <c r="X969" s="75"/>
      <c r="Y969" s="75"/>
      <c r="Z969" s="75"/>
      <c r="AA969" s="75"/>
      <c r="AB969" s="75"/>
      <c r="AC969" s="75"/>
      <c r="AD969" s="75"/>
      <c r="AE969" s="75"/>
    </row>
    <row r="970" spans="1:31" ht="15.75" customHeight="1" x14ac:dyDescent="0.25">
      <c r="A970" s="75"/>
      <c r="B970" s="75"/>
      <c r="C970" s="75"/>
      <c r="D970" s="75"/>
      <c r="E970" s="75"/>
      <c r="F970" s="75"/>
      <c r="G970" s="75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75"/>
      <c r="T970" s="75"/>
      <c r="U970" s="75"/>
      <c r="V970" s="75"/>
      <c r="W970" s="75"/>
      <c r="X970" s="75"/>
      <c r="Y970" s="75"/>
      <c r="Z970" s="75"/>
      <c r="AA970" s="75"/>
      <c r="AB970" s="75"/>
      <c r="AC970" s="75"/>
      <c r="AD970" s="75"/>
      <c r="AE970" s="75"/>
    </row>
    <row r="971" spans="1:31" ht="15.75" customHeight="1" x14ac:dyDescent="0.25">
      <c r="A971" s="75"/>
      <c r="B971" s="75"/>
      <c r="C971" s="75"/>
      <c r="D971" s="75"/>
      <c r="E971" s="75"/>
      <c r="F971" s="75"/>
      <c r="G971" s="75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75"/>
      <c r="T971" s="75"/>
      <c r="U971" s="75"/>
      <c r="V971" s="75"/>
      <c r="W971" s="75"/>
      <c r="X971" s="75"/>
      <c r="Y971" s="75"/>
      <c r="Z971" s="75"/>
      <c r="AA971" s="75"/>
      <c r="AB971" s="75"/>
      <c r="AC971" s="75"/>
      <c r="AD971" s="75"/>
      <c r="AE971" s="75"/>
    </row>
    <row r="972" spans="1:31" ht="15.75" customHeight="1" x14ac:dyDescent="0.25">
      <c r="A972" s="75"/>
      <c r="B972" s="75"/>
      <c r="C972" s="75"/>
      <c r="D972" s="75"/>
      <c r="E972" s="75"/>
      <c r="F972" s="75"/>
      <c r="G972" s="75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75"/>
      <c r="T972" s="75"/>
      <c r="U972" s="75"/>
      <c r="V972" s="75"/>
      <c r="W972" s="75"/>
      <c r="X972" s="75"/>
      <c r="Y972" s="75"/>
      <c r="Z972" s="75"/>
      <c r="AA972" s="75"/>
      <c r="AB972" s="75"/>
      <c r="AC972" s="75"/>
      <c r="AD972" s="75"/>
      <c r="AE972" s="75"/>
    </row>
    <row r="973" spans="1:31" ht="15.75" customHeight="1" x14ac:dyDescent="0.25">
      <c r="A973" s="75"/>
      <c r="B973" s="75"/>
      <c r="C973" s="75"/>
      <c r="D973" s="75"/>
      <c r="E973" s="75"/>
      <c r="F973" s="75"/>
      <c r="G973" s="75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75"/>
      <c r="T973" s="75"/>
      <c r="U973" s="75"/>
      <c r="V973" s="75"/>
      <c r="W973" s="75"/>
      <c r="X973" s="75"/>
      <c r="Y973" s="75"/>
      <c r="Z973" s="75"/>
      <c r="AA973" s="75"/>
      <c r="AB973" s="75"/>
      <c r="AC973" s="75"/>
      <c r="AD973" s="75"/>
      <c r="AE973" s="75"/>
    </row>
    <row r="974" spans="1:31" ht="15.75" customHeight="1" x14ac:dyDescent="0.25">
      <c r="A974" s="75"/>
      <c r="B974" s="75"/>
      <c r="C974" s="75"/>
      <c r="D974" s="75"/>
      <c r="E974" s="75"/>
      <c r="F974" s="75"/>
      <c r="G974" s="75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75"/>
      <c r="T974" s="75"/>
      <c r="U974" s="75"/>
      <c r="V974" s="75"/>
      <c r="W974" s="75"/>
      <c r="X974" s="75"/>
      <c r="Y974" s="75"/>
      <c r="Z974" s="75"/>
      <c r="AA974" s="75"/>
      <c r="AB974" s="75"/>
      <c r="AC974" s="75"/>
      <c r="AD974" s="75"/>
      <c r="AE974" s="75"/>
    </row>
    <row r="975" spans="1:31" ht="15.75" customHeight="1" x14ac:dyDescent="0.25">
      <c r="A975" s="75"/>
      <c r="B975" s="75"/>
      <c r="C975" s="75"/>
      <c r="D975" s="75"/>
      <c r="E975" s="75"/>
      <c r="F975" s="75"/>
      <c r="G975" s="75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75"/>
      <c r="U975" s="75"/>
      <c r="V975" s="75"/>
      <c r="W975" s="75"/>
      <c r="X975" s="75"/>
      <c r="Y975" s="75"/>
      <c r="Z975" s="75"/>
      <c r="AA975" s="75"/>
      <c r="AB975" s="75"/>
      <c r="AC975" s="75"/>
      <c r="AD975" s="75"/>
      <c r="AE975" s="75"/>
    </row>
    <row r="976" spans="1:31" ht="15.75" customHeight="1" x14ac:dyDescent="0.25">
      <c r="A976" s="75"/>
      <c r="B976" s="75"/>
      <c r="C976" s="75"/>
      <c r="D976" s="75"/>
      <c r="E976" s="75"/>
      <c r="F976" s="75"/>
      <c r="G976" s="75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75"/>
      <c r="T976" s="75"/>
      <c r="U976" s="75"/>
      <c r="V976" s="75"/>
      <c r="W976" s="75"/>
      <c r="X976" s="75"/>
      <c r="Y976" s="75"/>
      <c r="Z976" s="75"/>
      <c r="AA976" s="75"/>
      <c r="AB976" s="75"/>
      <c r="AC976" s="75"/>
      <c r="AD976" s="75"/>
      <c r="AE976" s="75"/>
    </row>
    <row r="977" spans="1:31" ht="15.75" customHeight="1" x14ac:dyDescent="0.25">
      <c r="A977" s="75"/>
      <c r="B977" s="75"/>
      <c r="C977" s="75"/>
      <c r="D977" s="75"/>
      <c r="E977" s="75"/>
      <c r="F977" s="75"/>
      <c r="G977" s="75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75"/>
      <c r="T977" s="75"/>
      <c r="U977" s="75"/>
      <c r="V977" s="75"/>
      <c r="W977" s="75"/>
      <c r="X977" s="75"/>
      <c r="Y977" s="75"/>
      <c r="Z977" s="75"/>
      <c r="AA977" s="75"/>
      <c r="AB977" s="75"/>
      <c r="AC977" s="75"/>
      <c r="AD977" s="75"/>
      <c r="AE977" s="75"/>
    </row>
    <row r="978" spans="1:31" ht="15.75" customHeight="1" x14ac:dyDescent="0.25">
      <c r="A978" s="75"/>
      <c r="B978" s="75"/>
      <c r="C978" s="75"/>
      <c r="D978" s="75"/>
      <c r="E978" s="75"/>
      <c r="F978" s="75"/>
      <c r="G978" s="75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75"/>
      <c r="T978" s="75"/>
      <c r="U978" s="75"/>
      <c r="V978" s="75"/>
      <c r="W978" s="75"/>
      <c r="X978" s="75"/>
      <c r="Y978" s="75"/>
      <c r="Z978" s="75"/>
      <c r="AA978" s="75"/>
      <c r="AB978" s="75"/>
      <c r="AC978" s="75"/>
      <c r="AD978" s="75"/>
      <c r="AE978" s="75"/>
    </row>
    <row r="979" spans="1:31" ht="15.75" customHeight="1" x14ac:dyDescent="0.25">
      <c r="A979" s="75"/>
      <c r="B979" s="75"/>
      <c r="C979" s="75"/>
      <c r="D979" s="75"/>
      <c r="E979" s="75"/>
      <c r="F979" s="75"/>
      <c r="G979" s="75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75"/>
      <c r="T979" s="75"/>
      <c r="U979" s="75"/>
      <c r="V979" s="75"/>
      <c r="W979" s="75"/>
      <c r="X979" s="75"/>
      <c r="Y979" s="75"/>
      <c r="Z979" s="75"/>
      <c r="AA979" s="75"/>
      <c r="AB979" s="75"/>
      <c r="AC979" s="75"/>
      <c r="AD979" s="75"/>
      <c r="AE979" s="75"/>
    </row>
    <row r="980" spans="1:31" ht="15.75" customHeight="1" x14ac:dyDescent="0.25">
      <c r="A980" s="75"/>
      <c r="B980" s="75"/>
      <c r="C980" s="75"/>
      <c r="D980" s="75"/>
      <c r="E980" s="75"/>
      <c r="F980" s="75"/>
      <c r="G980" s="75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75"/>
      <c r="T980" s="75"/>
      <c r="U980" s="75"/>
      <c r="V980" s="75"/>
      <c r="W980" s="75"/>
      <c r="X980" s="75"/>
      <c r="Y980" s="75"/>
      <c r="Z980" s="75"/>
      <c r="AA980" s="75"/>
      <c r="AB980" s="75"/>
      <c r="AC980" s="75"/>
      <c r="AD980" s="75"/>
      <c r="AE980" s="75"/>
    </row>
    <row r="981" spans="1:31" ht="15.75" customHeight="1" x14ac:dyDescent="0.25">
      <c r="A981" s="75"/>
      <c r="B981" s="75"/>
      <c r="C981" s="75"/>
      <c r="D981" s="75"/>
      <c r="E981" s="75"/>
      <c r="F981" s="75"/>
      <c r="G981" s="75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75"/>
      <c r="T981" s="75"/>
      <c r="U981" s="75"/>
      <c r="V981" s="75"/>
      <c r="W981" s="75"/>
      <c r="X981" s="75"/>
      <c r="Y981" s="75"/>
      <c r="Z981" s="75"/>
      <c r="AA981" s="75"/>
      <c r="AB981" s="75"/>
      <c r="AC981" s="75"/>
      <c r="AD981" s="75"/>
      <c r="AE981" s="75"/>
    </row>
    <row r="982" spans="1:31" ht="15.75" customHeight="1" x14ac:dyDescent="0.25">
      <c r="A982" s="75"/>
      <c r="B982" s="75"/>
      <c r="C982" s="75"/>
      <c r="D982" s="75"/>
      <c r="E982" s="75"/>
      <c r="F982" s="75"/>
      <c r="G982" s="75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75"/>
      <c r="T982" s="75"/>
      <c r="U982" s="75"/>
      <c r="V982" s="75"/>
      <c r="W982" s="75"/>
      <c r="X982" s="75"/>
      <c r="Y982" s="75"/>
      <c r="Z982" s="75"/>
      <c r="AA982" s="75"/>
      <c r="AB982" s="75"/>
      <c r="AC982" s="75"/>
      <c r="AD982" s="75"/>
      <c r="AE982" s="75"/>
    </row>
    <row r="983" spans="1:31" ht="15.75" customHeight="1" x14ac:dyDescent="0.25">
      <c r="A983" s="75"/>
      <c r="B983" s="75"/>
      <c r="C983" s="75"/>
      <c r="D983" s="75"/>
      <c r="E983" s="75"/>
      <c r="F983" s="75"/>
      <c r="G983" s="75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75"/>
      <c r="U983" s="75"/>
      <c r="V983" s="75"/>
      <c r="W983" s="75"/>
      <c r="X983" s="75"/>
      <c r="Y983" s="75"/>
      <c r="Z983" s="75"/>
      <c r="AA983" s="75"/>
      <c r="AB983" s="75"/>
      <c r="AC983" s="75"/>
      <c r="AD983" s="75"/>
      <c r="AE983" s="75"/>
    </row>
    <row r="984" spans="1:31" ht="15.75" customHeight="1" x14ac:dyDescent="0.25">
      <c r="A984" s="75"/>
      <c r="B984" s="75"/>
      <c r="C984" s="75"/>
      <c r="D984" s="75"/>
      <c r="E984" s="75"/>
      <c r="F984" s="75"/>
      <c r="G984" s="75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75"/>
      <c r="T984" s="75"/>
      <c r="U984" s="75"/>
      <c r="V984" s="75"/>
      <c r="W984" s="75"/>
      <c r="X984" s="75"/>
      <c r="Y984" s="75"/>
      <c r="Z984" s="75"/>
      <c r="AA984" s="75"/>
      <c r="AB984" s="75"/>
      <c r="AC984" s="75"/>
      <c r="AD984" s="75"/>
      <c r="AE984" s="75"/>
    </row>
    <row r="985" spans="1:31" ht="15.75" customHeight="1" x14ac:dyDescent="0.25">
      <c r="A985" s="75"/>
      <c r="B985" s="75"/>
      <c r="C985" s="75"/>
      <c r="D985" s="75"/>
      <c r="E985" s="75"/>
      <c r="F985" s="75"/>
      <c r="G985" s="75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75"/>
      <c r="T985" s="75"/>
      <c r="U985" s="75"/>
      <c r="V985" s="75"/>
      <c r="W985" s="75"/>
      <c r="X985" s="75"/>
      <c r="Y985" s="75"/>
      <c r="Z985" s="75"/>
      <c r="AA985" s="75"/>
      <c r="AB985" s="75"/>
      <c r="AC985" s="75"/>
      <c r="AD985" s="75"/>
      <c r="AE985" s="75"/>
    </row>
    <row r="986" spans="1:31" ht="15.75" customHeight="1" x14ac:dyDescent="0.25">
      <c r="A986" s="75"/>
      <c r="B986" s="75"/>
      <c r="C986" s="75"/>
      <c r="D986" s="75"/>
      <c r="E986" s="75"/>
      <c r="F986" s="75"/>
      <c r="G986" s="75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75"/>
      <c r="T986" s="75"/>
      <c r="U986" s="75"/>
      <c r="V986" s="75"/>
      <c r="W986" s="75"/>
      <c r="X986" s="75"/>
      <c r="Y986" s="75"/>
      <c r="Z986" s="75"/>
      <c r="AA986" s="75"/>
      <c r="AB986" s="75"/>
      <c r="AC986" s="75"/>
      <c r="AD986" s="75"/>
      <c r="AE986" s="75"/>
    </row>
    <row r="987" spans="1:31" ht="15.75" customHeight="1" x14ac:dyDescent="0.25">
      <c r="A987" s="75"/>
      <c r="B987" s="75"/>
      <c r="C987" s="75"/>
      <c r="D987" s="75"/>
      <c r="E987" s="75"/>
      <c r="F987" s="75"/>
      <c r="G987" s="75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75"/>
      <c r="T987" s="75"/>
      <c r="U987" s="75"/>
      <c r="V987" s="75"/>
      <c r="W987" s="75"/>
      <c r="X987" s="75"/>
      <c r="Y987" s="75"/>
      <c r="Z987" s="75"/>
      <c r="AA987" s="75"/>
      <c r="AB987" s="75"/>
      <c r="AC987" s="75"/>
      <c r="AD987" s="75"/>
      <c r="AE987" s="75"/>
    </row>
    <row r="988" spans="1:31" ht="15.75" customHeight="1" x14ac:dyDescent="0.25">
      <c r="A988" s="75"/>
      <c r="B988" s="75"/>
      <c r="C988" s="75"/>
      <c r="D988" s="75"/>
      <c r="E988" s="75"/>
      <c r="F988" s="75"/>
      <c r="G988" s="75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5"/>
      <c r="U988" s="75"/>
      <c r="V988" s="75"/>
      <c r="W988" s="75"/>
      <c r="X988" s="75"/>
      <c r="Y988" s="75"/>
      <c r="Z988" s="75"/>
      <c r="AA988" s="75"/>
      <c r="AB988" s="75"/>
      <c r="AC988" s="75"/>
      <c r="AD988" s="75"/>
      <c r="AE988" s="75"/>
    </row>
    <row r="989" spans="1:31" ht="15.75" customHeight="1" x14ac:dyDescent="0.25">
      <c r="A989" s="75"/>
      <c r="B989" s="75"/>
      <c r="C989" s="75"/>
      <c r="D989" s="75"/>
      <c r="E989" s="75"/>
      <c r="F989" s="75"/>
      <c r="G989" s="75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75"/>
      <c r="T989" s="75"/>
      <c r="U989" s="75"/>
      <c r="V989" s="75"/>
      <c r="W989" s="75"/>
      <c r="X989" s="75"/>
      <c r="Y989" s="75"/>
      <c r="Z989" s="75"/>
      <c r="AA989" s="75"/>
      <c r="AB989" s="75"/>
      <c r="AC989" s="75"/>
      <c r="AD989" s="75"/>
      <c r="AE989" s="75"/>
    </row>
    <row r="990" spans="1:31" ht="15.75" customHeight="1" x14ac:dyDescent="0.25">
      <c r="A990" s="75"/>
      <c r="B990" s="75"/>
      <c r="C990" s="75"/>
      <c r="D990" s="75"/>
      <c r="E990" s="75"/>
      <c r="F990" s="75"/>
      <c r="G990" s="75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75"/>
      <c r="T990" s="75"/>
      <c r="U990" s="75"/>
      <c r="V990" s="75"/>
      <c r="W990" s="75"/>
      <c r="X990" s="75"/>
      <c r="Y990" s="75"/>
      <c r="Z990" s="75"/>
      <c r="AA990" s="75"/>
      <c r="AB990" s="75"/>
      <c r="AC990" s="75"/>
      <c r="AD990" s="75"/>
      <c r="AE990" s="75"/>
    </row>
    <row r="991" spans="1:31" ht="15.75" customHeight="1" x14ac:dyDescent="0.25">
      <c r="A991" s="75"/>
      <c r="B991" s="75"/>
      <c r="C991" s="75"/>
      <c r="D991" s="75"/>
      <c r="E991" s="75"/>
      <c r="F991" s="75"/>
      <c r="G991" s="75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75"/>
      <c r="T991" s="75"/>
      <c r="U991" s="75"/>
      <c r="V991" s="75"/>
      <c r="W991" s="75"/>
      <c r="X991" s="75"/>
      <c r="Y991" s="75"/>
      <c r="Z991" s="75"/>
      <c r="AA991" s="75"/>
      <c r="AB991" s="75"/>
      <c r="AC991" s="75"/>
      <c r="AD991" s="75"/>
      <c r="AE991" s="75"/>
    </row>
    <row r="992" spans="1:31" ht="15.75" customHeight="1" x14ac:dyDescent="0.25">
      <c r="A992" s="75"/>
      <c r="B992" s="75"/>
      <c r="C992" s="75"/>
      <c r="D992" s="75"/>
      <c r="E992" s="75"/>
      <c r="F992" s="75"/>
      <c r="G992" s="75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75"/>
      <c r="T992" s="75"/>
      <c r="U992" s="75"/>
      <c r="V992" s="75"/>
      <c r="W992" s="75"/>
      <c r="X992" s="75"/>
      <c r="Y992" s="75"/>
      <c r="Z992" s="75"/>
      <c r="AA992" s="75"/>
      <c r="AB992" s="75"/>
      <c r="AC992" s="75"/>
      <c r="AD992" s="75"/>
      <c r="AE992" s="75"/>
    </row>
    <row r="993" spans="1:31" ht="15.75" customHeight="1" x14ac:dyDescent="0.25">
      <c r="A993" s="75"/>
      <c r="B993" s="75"/>
      <c r="C993" s="75"/>
      <c r="D993" s="75"/>
      <c r="E993" s="75"/>
      <c r="F993" s="75"/>
      <c r="G993" s="75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75"/>
      <c r="T993" s="75"/>
      <c r="U993" s="75"/>
      <c r="V993" s="75"/>
      <c r="W993" s="75"/>
      <c r="X993" s="75"/>
      <c r="Y993" s="75"/>
      <c r="Z993" s="75"/>
      <c r="AA993" s="75"/>
      <c r="AB993" s="75"/>
      <c r="AC993" s="75"/>
      <c r="AD993" s="75"/>
      <c r="AE993" s="75"/>
    </row>
    <row r="994" spans="1:31" ht="15.75" customHeight="1" x14ac:dyDescent="0.25">
      <c r="A994" s="75"/>
      <c r="B994" s="75"/>
      <c r="C994" s="75"/>
      <c r="D994" s="75"/>
      <c r="E994" s="75"/>
      <c r="F994" s="75"/>
      <c r="G994" s="75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75"/>
      <c r="T994" s="75"/>
      <c r="U994" s="75"/>
      <c r="V994" s="75"/>
      <c r="W994" s="75"/>
      <c r="X994" s="75"/>
      <c r="Y994" s="75"/>
      <c r="Z994" s="75"/>
      <c r="AA994" s="75"/>
      <c r="AB994" s="75"/>
      <c r="AC994" s="75"/>
      <c r="AD994" s="75"/>
      <c r="AE994" s="75"/>
    </row>
    <row r="995" spans="1:31" ht="15.75" customHeight="1" x14ac:dyDescent="0.25">
      <c r="A995" s="75"/>
      <c r="B995" s="75"/>
      <c r="C995" s="75"/>
      <c r="D995" s="75"/>
      <c r="E995" s="75"/>
      <c r="F995" s="75"/>
      <c r="G995" s="75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75"/>
      <c r="T995" s="75"/>
      <c r="U995" s="75"/>
      <c r="V995" s="75"/>
      <c r="W995" s="75"/>
      <c r="X995" s="75"/>
      <c r="Y995" s="75"/>
      <c r="Z995" s="75"/>
      <c r="AA995" s="75"/>
      <c r="AB995" s="75"/>
      <c r="AC995" s="75"/>
      <c r="AD995" s="75"/>
      <c r="AE995" s="75"/>
    </row>
    <row r="996" spans="1:31" ht="15.75" customHeight="1" x14ac:dyDescent="0.25">
      <c r="A996" s="75"/>
      <c r="B996" s="75"/>
      <c r="C996" s="75"/>
      <c r="D996" s="75"/>
      <c r="E996" s="75"/>
      <c r="F996" s="75"/>
      <c r="G996" s="75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75"/>
      <c r="T996" s="75"/>
      <c r="U996" s="75"/>
      <c r="V996" s="75"/>
      <c r="W996" s="75"/>
      <c r="X996" s="75"/>
      <c r="Y996" s="75"/>
      <c r="Z996" s="75"/>
      <c r="AA996" s="75"/>
      <c r="AB996" s="75"/>
      <c r="AC996" s="75"/>
      <c r="AD996" s="75"/>
      <c r="AE996" s="75"/>
    </row>
    <row r="997" spans="1:31" ht="15.75" customHeight="1" x14ac:dyDescent="0.25">
      <c r="A997" s="75"/>
      <c r="B997" s="75"/>
      <c r="C997" s="75"/>
      <c r="D997" s="75"/>
      <c r="E997" s="75"/>
      <c r="F997" s="75"/>
      <c r="G997" s="75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75"/>
      <c r="T997" s="75"/>
      <c r="U997" s="75"/>
      <c r="V997" s="75"/>
      <c r="W997" s="75"/>
      <c r="X997" s="75"/>
      <c r="Y997" s="75"/>
      <c r="Z997" s="75"/>
      <c r="AA997" s="75"/>
      <c r="AB997" s="75"/>
      <c r="AC997" s="75"/>
      <c r="AD997" s="75"/>
      <c r="AE997" s="75"/>
    </row>
    <row r="998" spans="1:31" ht="15.75" customHeight="1" x14ac:dyDescent="0.25">
      <c r="A998" s="75"/>
      <c r="B998" s="75"/>
      <c r="C998" s="75"/>
      <c r="D998" s="75"/>
      <c r="E998" s="75"/>
      <c r="F998" s="75"/>
      <c r="G998" s="75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75"/>
      <c r="T998" s="75"/>
      <c r="U998" s="75"/>
      <c r="V998" s="75"/>
      <c r="W998" s="75"/>
      <c r="X998" s="75"/>
      <c r="Y998" s="75"/>
      <c r="Z998" s="75"/>
      <c r="AA998" s="75"/>
      <c r="AB998" s="75"/>
      <c r="AC998" s="75"/>
      <c r="AD998" s="75"/>
      <c r="AE998" s="75"/>
    </row>
    <row r="999" spans="1:31" ht="15.75" customHeight="1" x14ac:dyDescent="0.25">
      <c r="A999" s="75"/>
      <c r="B999" s="75"/>
      <c r="C999" s="75"/>
      <c r="D999" s="75"/>
      <c r="E999" s="75"/>
      <c r="F999" s="75"/>
      <c r="G999" s="75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75"/>
      <c r="T999" s="75"/>
      <c r="U999" s="75"/>
      <c r="V999" s="75"/>
      <c r="W999" s="75"/>
      <c r="X999" s="75"/>
      <c r="Y999" s="75"/>
      <c r="Z999" s="75"/>
      <c r="AA999" s="75"/>
      <c r="AB999" s="75"/>
      <c r="AC999" s="75"/>
      <c r="AD999" s="75"/>
      <c r="AE999" s="75"/>
    </row>
    <row r="1000" spans="1:31" ht="15.75" customHeight="1" x14ac:dyDescent="0.25">
      <c r="A1000" s="75"/>
      <c r="B1000" s="75"/>
      <c r="C1000" s="75"/>
      <c r="D1000" s="75"/>
      <c r="E1000" s="75"/>
      <c r="F1000" s="75"/>
      <c r="G1000" s="75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75"/>
      <c r="S1000" s="75"/>
      <c r="T1000" s="75"/>
      <c r="U1000" s="75"/>
      <c r="V1000" s="75"/>
      <c r="W1000" s="75"/>
      <c r="X1000" s="75"/>
      <c r="Y1000" s="75"/>
      <c r="Z1000" s="75"/>
      <c r="AA1000" s="75"/>
      <c r="AB1000" s="75"/>
      <c r="AC1000" s="75"/>
      <c r="AD1000" s="75"/>
      <c r="AE1000" s="75"/>
    </row>
    <row r="1001" spans="1:31" ht="15.75" customHeight="1" x14ac:dyDescent="0.25">
      <c r="A1001" s="75"/>
      <c r="B1001" s="75"/>
      <c r="C1001" s="75"/>
      <c r="D1001" s="75"/>
      <c r="E1001" s="75"/>
      <c r="F1001" s="75"/>
      <c r="G1001" s="75"/>
      <c r="H1001" s="75"/>
      <c r="I1001" s="75"/>
      <c r="J1001" s="75"/>
      <c r="K1001" s="75"/>
      <c r="L1001" s="75"/>
      <c r="M1001" s="75"/>
      <c r="N1001" s="75"/>
      <c r="O1001" s="75"/>
      <c r="P1001" s="75"/>
      <c r="Q1001" s="75"/>
      <c r="R1001" s="75"/>
      <c r="S1001" s="75"/>
      <c r="T1001" s="75"/>
      <c r="U1001" s="75"/>
      <c r="V1001" s="75"/>
      <c r="W1001" s="75"/>
      <c r="X1001" s="75"/>
      <c r="Y1001" s="75"/>
      <c r="Z1001" s="75"/>
      <c r="AA1001" s="75"/>
      <c r="AB1001" s="75"/>
      <c r="AC1001" s="75"/>
      <c r="AD1001" s="75"/>
      <c r="AE1001" s="75"/>
    </row>
    <row r="1002" spans="1:31" ht="15.75" customHeight="1" x14ac:dyDescent="0.25">
      <c r="A1002" s="75"/>
      <c r="B1002" s="75"/>
      <c r="C1002" s="75"/>
      <c r="D1002" s="75"/>
      <c r="E1002" s="75"/>
      <c r="F1002" s="75"/>
      <c r="G1002" s="75"/>
      <c r="H1002" s="75"/>
      <c r="I1002" s="75"/>
      <c r="J1002" s="75"/>
      <c r="K1002" s="75"/>
      <c r="L1002" s="75"/>
      <c r="M1002" s="75"/>
      <c r="N1002" s="75"/>
      <c r="O1002" s="75"/>
      <c r="P1002" s="75"/>
      <c r="Q1002" s="75"/>
      <c r="R1002" s="75"/>
      <c r="S1002" s="75"/>
      <c r="T1002" s="75"/>
      <c r="U1002" s="75"/>
      <c r="V1002" s="75"/>
      <c r="W1002" s="75"/>
      <c r="X1002" s="75"/>
      <c r="Y1002" s="75"/>
      <c r="Z1002" s="75"/>
      <c r="AA1002" s="75"/>
      <c r="AB1002" s="75"/>
      <c r="AC1002" s="75"/>
      <c r="AD1002" s="75"/>
      <c r="AE1002" s="75"/>
    </row>
    <row r="1003" spans="1:31" ht="15.75" customHeight="1" x14ac:dyDescent="0.25">
      <c r="A1003" s="75"/>
      <c r="B1003" s="75"/>
      <c r="C1003" s="75"/>
      <c r="D1003" s="75"/>
      <c r="E1003" s="75"/>
      <c r="F1003" s="75"/>
      <c r="G1003" s="75"/>
      <c r="H1003" s="75"/>
      <c r="I1003" s="75"/>
      <c r="J1003" s="75"/>
      <c r="K1003" s="75"/>
      <c r="L1003" s="75"/>
      <c r="M1003" s="75"/>
      <c r="N1003" s="75"/>
      <c r="O1003" s="75"/>
      <c r="P1003" s="75"/>
      <c r="Q1003" s="75"/>
      <c r="R1003" s="75"/>
      <c r="S1003" s="75"/>
      <c r="T1003" s="75"/>
      <c r="U1003" s="75"/>
      <c r="V1003" s="75"/>
      <c r="W1003" s="75"/>
      <c r="X1003" s="75"/>
      <c r="Y1003" s="75"/>
      <c r="Z1003" s="75"/>
      <c r="AA1003" s="75"/>
      <c r="AB1003" s="75"/>
      <c r="AC1003" s="75"/>
      <c r="AD1003" s="75"/>
      <c r="AE1003" s="75"/>
    </row>
    <row r="1004" spans="1:31" ht="15.75" customHeight="1" x14ac:dyDescent="0.25">
      <c r="A1004" s="75"/>
      <c r="B1004" s="75"/>
      <c r="C1004" s="75"/>
      <c r="D1004" s="75"/>
      <c r="E1004" s="75"/>
      <c r="F1004" s="75"/>
      <c r="G1004" s="75"/>
      <c r="H1004" s="75"/>
      <c r="I1004" s="75"/>
      <c r="J1004" s="75"/>
      <c r="K1004" s="75"/>
      <c r="L1004" s="75"/>
      <c r="M1004" s="75"/>
      <c r="N1004" s="75"/>
      <c r="O1004" s="75"/>
      <c r="P1004" s="75"/>
      <c r="Q1004" s="75"/>
      <c r="R1004" s="75"/>
      <c r="S1004" s="75"/>
      <c r="T1004" s="75"/>
      <c r="U1004" s="75"/>
      <c r="V1004" s="75"/>
      <c r="W1004" s="75"/>
      <c r="X1004" s="75"/>
      <c r="Y1004" s="75"/>
      <c r="Z1004" s="75"/>
      <c r="AA1004" s="75"/>
      <c r="AB1004" s="75"/>
      <c r="AC1004" s="75"/>
      <c r="AD1004" s="75"/>
      <c r="AE1004" s="75"/>
    </row>
    <row r="1005" spans="1:31" ht="15.75" customHeight="1" x14ac:dyDescent="0.25">
      <c r="A1005" s="75"/>
      <c r="B1005" s="75"/>
      <c r="C1005" s="75"/>
      <c r="D1005" s="75"/>
      <c r="E1005" s="75"/>
      <c r="F1005" s="75"/>
      <c r="G1005" s="75"/>
      <c r="H1005" s="75"/>
      <c r="I1005" s="75"/>
      <c r="J1005" s="75"/>
      <c r="K1005" s="75"/>
      <c r="L1005" s="75"/>
      <c r="M1005" s="75"/>
      <c r="N1005" s="75"/>
      <c r="O1005" s="75"/>
      <c r="P1005" s="75"/>
      <c r="Q1005" s="75"/>
      <c r="R1005" s="75"/>
      <c r="S1005" s="75"/>
      <c r="T1005" s="75"/>
      <c r="U1005" s="75"/>
      <c r="V1005" s="75"/>
      <c r="W1005" s="75"/>
      <c r="X1005" s="75"/>
      <c r="Y1005" s="75"/>
      <c r="Z1005" s="75"/>
      <c r="AA1005" s="75"/>
      <c r="AB1005" s="75"/>
      <c r="AC1005" s="75"/>
      <c r="AD1005" s="75"/>
      <c r="AE1005" s="75"/>
    </row>
    <row r="1006" spans="1:31" ht="15.75" customHeight="1" x14ac:dyDescent="0.25">
      <c r="A1006" s="75"/>
      <c r="B1006" s="75"/>
      <c r="C1006" s="75"/>
      <c r="D1006" s="75"/>
      <c r="E1006" s="75"/>
      <c r="F1006" s="75"/>
      <c r="G1006" s="75"/>
      <c r="H1006" s="75"/>
      <c r="I1006" s="75"/>
      <c r="J1006" s="75"/>
      <c r="K1006" s="75"/>
      <c r="L1006" s="75"/>
      <c r="M1006" s="75"/>
      <c r="N1006" s="75"/>
      <c r="O1006" s="75"/>
      <c r="P1006" s="75"/>
      <c r="Q1006" s="75"/>
      <c r="R1006" s="75"/>
      <c r="S1006" s="75"/>
      <c r="T1006" s="75"/>
      <c r="U1006" s="75"/>
      <c r="V1006" s="75"/>
      <c r="W1006" s="75"/>
      <c r="X1006" s="75"/>
      <c r="Y1006" s="75"/>
      <c r="Z1006" s="75"/>
      <c r="AA1006" s="75"/>
      <c r="AB1006" s="75"/>
      <c r="AC1006" s="75"/>
      <c r="AD1006" s="75"/>
      <c r="AE1006" s="75"/>
    </row>
    <row r="1007" spans="1:31" ht="15.75" customHeight="1" x14ac:dyDescent="0.25">
      <c r="A1007" s="75"/>
      <c r="B1007" s="75"/>
      <c r="C1007" s="75"/>
      <c r="D1007" s="75"/>
      <c r="E1007" s="75"/>
      <c r="F1007" s="75"/>
      <c r="G1007" s="75"/>
      <c r="H1007" s="75"/>
      <c r="I1007" s="75"/>
      <c r="J1007" s="75"/>
      <c r="K1007" s="75"/>
      <c r="L1007" s="75"/>
      <c r="M1007" s="75"/>
      <c r="N1007" s="75"/>
      <c r="O1007" s="75"/>
      <c r="P1007" s="75"/>
      <c r="Q1007" s="75"/>
      <c r="R1007" s="75"/>
      <c r="S1007" s="75"/>
      <c r="T1007" s="75"/>
      <c r="U1007" s="75"/>
      <c r="V1007" s="75"/>
      <c r="W1007" s="75"/>
      <c r="X1007" s="75"/>
      <c r="Y1007" s="75"/>
      <c r="Z1007" s="75"/>
      <c r="AA1007" s="75"/>
      <c r="AB1007" s="75"/>
      <c r="AC1007" s="75"/>
      <c r="AD1007" s="75"/>
      <c r="AE1007" s="75"/>
    </row>
    <row r="1008" spans="1:31" ht="15.75" customHeight="1" x14ac:dyDescent="0.25">
      <c r="A1008" s="75"/>
      <c r="B1008" s="75"/>
      <c r="C1008" s="75"/>
      <c r="D1008" s="75"/>
      <c r="E1008" s="75"/>
      <c r="F1008" s="75"/>
      <c r="G1008" s="75"/>
      <c r="H1008" s="75"/>
      <c r="I1008" s="75"/>
      <c r="J1008" s="75"/>
      <c r="K1008" s="75"/>
      <c r="L1008" s="75"/>
      <c r="M1008" s="75"/>
      <c r="N1008" s="75"/>
      <c r="O1008" s="75"/>
      <c r="P1008" s="75"/>
      <c r="Q1008" s="75"/>
      <c r="R1008" s="75"/>
      <c r="S1008" s="75"/>
      <c r="T1008" s="75"/>
      <c r="U1008" s="75"/>
      <c r="V1008" s="75"/>
      <c r="W1008" s="75"/>
      <c r="X1008" s="75"/>
      <c r="Y1008" s="75"/>
      <c r="Z1008" s="75"/>
      <c r="AA1008" s="75"/>
      <c r="AB1008" s="75"/>
      <c r="AC1008" s="75"/>
      <c r="AD1008" s="75"/>
      <c r="AE1008" s="75"/>
    </row>
  </sheetData>
  <mergeCells count="45">
    <mergeCell ref="A6:C6"/>
    <mergeCell ref="A7:C7"/>
    <mergeCell ref="A8:C8"/>
    <mergeCell ref="A1:C1"/>
    <mergeCell ref="A2:C2"/>
    <mergeCell ref="A3:C3"/>
    <mergeCell ref="A4:C4"/>
    <mergeCell ref="A5:C5"/>
    <mergeCell ref="B9:AD9"/>
    <mergeCell ref="B10:AD10"/>
    <mergeCell ref="B11:D11"/>
    <mergeCell ref="E11:AD11"/>
    <mergeCell ref="B12:D12"/>
    <mergeCell ref="E12:AD12"/>
    <mergeCell ref="E13:AD13"/>
    <mergeCell ref="F21:AD21"/>
    <mergeCell ref="F22:AD22"/>
    <mergeCell ref="C23:AD23"/>
    <mergeCell ref="E14:AD14"/>
    <mergeCell ref="B15:AD15"/>
    <mergeCell ref="F16:AD16"/>
    <mergeCell ref="F17:AD17"/>
    <mergeCell ref="F18:AD18"/>
    <mergeCell ref="B19:AC19"/>
    <mergeCell ref="F20:AD20"/>
    <mergeCell ref="B13:D13"/>
    <mergeCell ref="B14:D14"/>
    <mergeCell ref="B16:E16"/>
    <mergeCell ref="B17:E17"/>
    <mergeCell ref="B18:E18"/>
    <mergeCell ref="B20:E20"/>
    <mergeCell ref="B21:E21"/>
    <mergeCell ref="C32:E32"/>
    <mergeCell ref="C33:E33"/>
    <mergeCell ref="C39:E39"/>
    <mergeCell ref="C44:E44"/>
    <mergeCell ref="C45:E45"/>
    <mergeCell ref="B46:AD46"/>
    <mergeCell ref="B22:E22"/>
    <mergeCell ref="C24:E24"/>
    <mergeCell ref="C25:E25"/>
    <mergeCell ref="C26:E26"/>
    <mergeCell ref="C27:E27"/>
    <mergeCell ref="C28:E28"/>
    <mergeCell ref="C29:E29"/>
  </mergeCells>
  <printOptions horizontalCentered="1"/>
  <pageMargins left="0.19685039370078741" right="0" top="0.59055118110236227" bottom="0.39370078740157483" header="0" footer="0"/>
  <pageSetup scale="45" fitToHeight="2" orientation="landscape" r:id="rId1"/>
  <headerFooter>
    <oddFooter>&amp;CPLAN OPERATIVO ANUAL, 2026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Ejecucion</vt:lpstr>
      <vt:lpstr>Ejecucion!Print_Area</vt:lpstr>
      <vt:lpstr>Ejecucion!Print_Titles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Yadira Galindo</dc:creator>
  <cp:lastModifiedBy>Gustavo Adolfo Pacay Alfaro</cp:lastModifiedBy>
  <cp:lastPrinted>2026-09-01T17:15:37Z</cp:lastPrinted>
  <dcterms:created xsi:type="dcterms:W3CDTF">2026-04-21T17:19:42Z</dcterms:created>
  <dcterms:modified xsi:type="dcterms:W3CDTF">2026-09-01T21:36:32Z</dcterms:modified>
</cp:coreProperties>
</file>