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0" yWindow="0" windowWidth="38400" windowHeight="17610"/>
  </bookViews>
  <sheets>
    <sheet name="Ejecucion" sheetId="1" r:id="rId1"/>
  </sheets>
  <definedNames>
    <definedName name="_xlnm.Print_Titles" localSheetId="0">Ejecucion!$24:$24</definedName>
  </definedNames>
  <calcPr calcId="162913"/>
  <extLst>
    <ext uri="GoogleSheetsCustomDataVersion2">
      <go:sheetsCustomData xmlns:go="http://customooxmlschemas.google.com/" r:id="rId5" roundtripDataChecksum="QcKVGwxuUZAjrznIH8irNmub0+66Zf/KGDsN9nNstdM="/>
    </ext>
  </extLst>
</workbook>
</file>

<file path=xl/calcChain.xml><?xml version="1.0" encoding="utf-8"?>
<calcChain xmlns="http://schemas.openxmlformats.org/spreadsheetml/2006/main">
  <c r="W32" i="1" l="1"/>
  <c r="X32" i="1"/>
  <c r="Y32" i="1"/>
  <c r="V32" i="1"/>
  <c r="W41" i="1"/>
  <c r="X41" i="1"/>
  <c r="Y41" i="1"/>
  <c r="V41" i="1"/>
  <c r="W36" i="1"/>
  <c r="X36" i="1"/>
  <c r="Y36" i="1"/>
  <c r="V36" i="1"/>
  <c r="Z45" i="1"/>
  <c r="U45" i="1"/>
  <c r="P45" i="1"/>
  <c r="J45" i="1"/>
  <c r="K45" i="1" s="1"/>
  <c r="Z44" i="1"/>
  <c r="AA44" i="1" s="1"/>
  <c r="U44" i="1"/>
  <c r="P44" i="1"/>
  <c r="J44" i="1"/>
  <c r="K44" i="1" s="1"/>
  <c r="Z43" i="1"/>
  <c r="T43" i="1"/>
  <c r="U43" i="1" s="1"/>
  <c r="P43" i="1"/>
  <c r="J43" i="1"/>
  <c r="J41" i="1" s="1"/>
  <c r="Z42" i="1"/>
  <c r="AA42" i="1" s="1"/>
  <c r="AB42" i="1" s="1"/>
  <c r="U42" i="1"/>
  <c r="T42" i="1"/>
  <c r="P42" i="1"/>
  <c r="J42" i="1"/>
  <c r="K42" i="1" s="1"/>
  <c r="T41" i="1"/>
  <c r="S41" i="1"/>
  <c r="R41" i="1"/>
  <c r="Q41" i="1"/>
  <c r="U41" i="1" s="1"/>
  <c r="O41" i="1"/>
  <c r="N41" i="1"/>
  <c r="M41" i="1"/>
  <c r="L41" i="1"/>
  <c r="P41" i="1" s="1"/>
  <c r="Z40" i="1"/>
  <c r="U40" i="1"/>
  <c r="P40" i="1"/>
  <c r="K40" i="1"/>
  <c r="Z39" i="1"/>
  <c r="U39" i="1"/>
  <c r="P39" i="1"/>
  <c r="J39" i="1"/>
  <c r="K39" i="1" s="1"/>
  <c r="Z38" i="1"/>
  <c r="U38" i="1"/>
  <c r="P38" i="1"/>
  <c r="J38" i="1"/>
  <c r="K38" i="1" s="1"/>
  <c r="K36" i="1" s="1"/>
  <c r="Z37" i="1"/>
  <c r="U37" i="1"/>
  <c r="P37" i="1"/>
  <c r="K37" i="1"/>
  <c r="AC36" i="1"/>
  <c r="T36" i="1"/>
  <c r="T25" i="1" s="1"/>
  <c r="S36" i="1"/>
  <c r="S25" i="1" s="1"/>
  <c r="R36" i="1"/>
  <c r="Q36" i="1"/>
  <c r="Q25" i="1" s="1"/>
  <c r="O36" i="1"/>
  <c r="N36" i="1"/>
  <c r="M36" i="1"/>
  <c r="L36" i="1"/>
  <c r="P36" i="1" s="1"/>
  <c r="Z35" i="1"/>
  <c r="U35" i="1"/>
  <c r="P35" i="1"/>
  <c r="J35" i="1"/>
  <c r="K35" i="1" s="1"/>
  <c r="Z34" i="1"/>
  <c r="U34" i="1"/>
  <c r="P34" i="1"/>
  <c r="J34" i="1"/>
  <c r="K34" i="1" s="1"/>
  <c r="Z33" i="1"/>
  <c r="R33" i="1"/>
  <c r="R32" i="1" s="1"/>
  <c r="R25" i="1" s="1"/>
  <c r="P33" i="1"/>
  <c r="K33" i="1"/>
  <c r="K32" i="1" s="1"/>
  <c r="J33" i="1"/>
  <c r="AC32" i="1"/>
  <c r="AC25" i="1" s="1"/>
  <c r="T32" i="1"/>
  <c r="S32" i="1"/>
  <c r="Q32" i="1"/>
  <c r="O32" i="1"/>
  <c r="N32" i="1"/>
  <c r="M32" i="1"/>
  <c r="P32" i="1" s="1"/>
  <c r="L32" i="1"/>
  <c r="Z31" i="1"/>
  <c r="U31" i="1"/>
  <c r="P31" i="1"/>
  <c r="K31" i="1"/>
  <c r="Z30" i="1"/>
  <c r="U30" i="1"/>
  <c r="P30" i="1"/>
  <c r="K30" i="1"/>
  <c r="Z29" i="1"/>
  <c r="AA29" i="1" s="1"/>
  <c r="U29" i="1"/>
  <c r="P29" i="1"/>
  <c r="K29" i="1"/>
  <c r="Z28" i="1"/>
  <c r="U28" i="1"/>
  <c r="P28" i="1"/>
  <c r="K28" i="1"/>
  <c r="Z27" i="1"/>
  <c r="U27" i="1"/>
  <c r="P27" i="1"/>
  <c r="K27" i="1"/>
  <c r="K26" i="1" s="1"/>
  <c r="J27" i="1"/>
  <c r="Z26" i="1"/>
  <c r="T26" i="1"/>
  <c r="S26" i="1"/>
  <c r="R26" i="1"/>
  <c r="Q26" i="1"/>
  <c r="U26" i="1" s="1"/>
  <c r="O26" i="1"/>
  <c r="N26" i="1"/>
  <c r="M26" i="1"/>
  <c r="M25" i="1" s="1"/>
  <c r="L26" i="1"/>
  <c r="P26" i="1" s="1"/>
  <c r="J26" i="1"/>
  <c r="O25" i="1"/>
  <c r="N25" i="1"/>
  <c r="I25" i="1"/>
  <c r="X25" i="1" l="1"/>
  <c r="Y25" i="1"/>
  <c r="AA26" i="1"/>
  <c r="W25" i="1"/>
  <c r="Z32" i="1"/>
  <c r="Z41" i="1"/>
  <c r="AA41" i="1" s="1"/>
  <c r="AA45" i="1"/>
  <c r="AB45" i="1" s="1"/>
  <c r="V25" i="1"/>
  <c r="AA35" i="1"/>
  <c r="AB35" i="1" s="1"/>
  <c r="AA27" i="1"/>
  <c r="AA31" i="1"/>
  <c r="AA28" i="1"/>
  <c r="AA30" i="1"/>
  <c r="AA34" i="1"/>
  <c r="AB34" i="1" s="1"/>
  <c r="AA43" i="1"/>
  <c r="AA40" i="1"/>
  <c r="AB40" i="1" s="1"/>
  <c r="Z36" i="1"/>
  <c r="AA39" i="1"/>
  <c r="AB39" i="1" s="1"/>
  <c r="AA38" i="1"/>
  <c r="AB38" i="1" s="1"/>
  <c r="AA37" i="1"/>
  <c r="AB37" i="1" s="1"/>
  <c r="AA33" i="1"/>
  <c r="AB33" i="1" s="1"/>
  <c r="AB44" i="1"/>
  <c r="K41" i="1"/>
  <c r="U32" i="1"/>
  <c r="U25" i="1" s="1"/>
  <c r="U33" i="1"/>
  <c r="U36" i="1"/>
  <c r="J36" i="1"/>
  <c r="J32" i="1"/>
  <c r="J25" i="1" s="1"/>
  <c r="L25" i="1"/>
  <c r="P25" i="1" s="1"/>
  <c r="K43" i="1"/>
  <c r="Z25" i="1" l="1"/>
  <c r="AB41" i="1"/>
  <c r="AB43" i="1"/>
  <c r="AA36" i="1"/>
  <c r="AB36" i="1" s="1"/>
  <c r="AA32" i="1"/>
  <c r="AB32" i="1" s="1"/>
  <c r="K25" i="1"/>
  <c r="AA25" i="1"/>
  <c r="AB25" i="1" s="1"/>
  <c r="AE26" i="1"/>
</calcChain>
</file>

<file path=xl/comments1.xml><?xml version="1.0" encoding="utf-8"?>
<comments xmlns="http://schemas.openxmlformats.org/spreadsheetml/2006/main">
  <authors>
    <author/>
  </authors>
  <commentList>
    <comment ref="F26" authorId="0" shapeId="0">
      <text>
        <r>
          <rPr>
            <sz val="11"/>
            <color theme="1"/>
            <rFont val="Calibri"/>
            <scheme val="minor"/>
          </rPr>
          <t>======
ID#AAAB6ydZ7Ls
Marvin Antonio Lemen Ortiz    (2026-04-06 21:43:22)
014-002-0001 debito DISERCOMI</t>
        </r>
      </text>
    </comment>
    <comment ref="F32" authorId="0" shapeId="0">
      <text>
        <r>
          <rPr>
            <sz val="11"/>
            <color theme="1"/>
            <rFont val="Calibri"/>
            <scheme val="minor"/>
          </rPr>
          <t>======
ID#AAAB6ydZ7Lw
Marvin Antonio Lemen Ortiz    (2026-04-06 21:43:22)
0104-002-0003 Vero</t>
        </r>
      </text>
    </comment>
    <comment ref="F36" authorId="0" shapeId="0">
      <text>
        <r>
          <rPr>
            <sz val="11"/>
            <color theme="1"/>
            <rFont val="Calibri"/>
            <scheme val="minor"/>
          </rPr>
          <t>======
ID#AAAB6ydZ7L0
Marvin Antonio Lemen Ortiz    (2026-04-06 21:43:22)
014-002-0004
Luis Carlos</t>
        </r>
      </text>
    </comment>
    <comment ref="F41" authorId="0" shapeId="0">
      <text>
        <r>
          <rPr>
            <sz val="11"/>
            <color theme="1"/>
            <rFont val="Calibri"/>
            <scheme val="minor"/>
          </rPr>
          <t>======
ID#AAAB6ydZ7L4
Marvin Antonio Lemen Ortiz    (2026-04-06 21:43:22)
014-002-0012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xnnE2arFEsh5WDIwGualOy0O+Zw=="/>
    </ext>
  </extLst>
</comments>
</file>

<file path=xl/sharedStrings.xml><?xml version="1.0" encoding="utf-8"?>
<sst xmlns="http://schemas.openxmlformats.org/spreadsheetml/2006/main" count="113" uniqueCount="93">
  <si>
    <t xml:space="preserve">        MINISTERIO DE ECONOMÍA 
MATRIZ DE PLANIFICACIÓN, POA 2026</t>
  </si>
  <si>
    <t xml:space="preserve">SEGUIMIENTO MENSUAL Y CUATRIMESTRAL DE EJECUCIÓN DE METAS FÍSICAS </t>
  </si>
  <si>
    <t>VISIÓN</t>
  </si>
  <si>
    <t>Ser la institución rectora del desarrollo económico nacional para crear oportunidades de inversión y generación de empleo formal.</t>
  </si>
  <si>
    <t>MISIÓN</t>
  </si>
  <si>
    <t xml:space="preserve">Contribuir  a la mejora de las condiciones de vida de los guatemaltecos, apoyando el incremento de  la competitividad  del país, fomentando la inversión, desarrollando las Micro, Pequeñas y Medianas Empresas  y  fortaleciendo el comercio exterior. </t>
  </si>
  <si>
    <t>OBJETIVO ESTRATÉGICO</t>
  </si>
  <si>
    <t xml:space="preserve">Generar las condiciones que permitan la atracción de inversiones para la creación de empleo digno y así promover el desarrollo económico de los guatemaltecos.  </t>
  </si>
  <si>
    <t xml:space="preserve">VINCULACIÓN INSTITUCIONAL </t>
  </si>
  <si>
    <r>
      <rPr>
        <b/>
        <i/>
        <sz val="10"/>
        <color theme="1"/>
        <rFont val="Times New Roman"/>
      </rPr>
      <t xml:space="preserve">Vnculación Institucional : Plan Nacional de Desarrollo EJE KATÚN 2032: Riqueza para todas y todos y Bienestar para la Gente .
Objetivos de Desarrollo Sostenible -ODS-: ODS 1. Terminar con la pobreza en todas sus formas y en  todas partes. Meta: 1.4:  Para el 2030, asegurar que todos los hombres y mujeres , en particular los pobres y vulnerables tengan iguales derechos a los recursos económicos, nueva tecnología apropiada y servicios financieros , incluyendo las microfinanzas. ODS2 Para el 2030, poner fin al hambre y asegurar el acceso a todas las personas , en particular los pobres y las personas en  situaciones  vulnerables, Meta: 2.1. ODS4: Garantizar una educación inclusiva , equitativa y de c calidad y promover oportunidades de aprendizaje durante toda la vida para todos Meta 4.4 ODS 8: Promover el crecimiento económico sostenido, inclusivo y sostenible, el empleo pleno y productivo y el trabajo decente para todos. Metas: 8.1, 8.2  y  8.3 ;ODS 9. Construir infraestructura resiliente, promover la industrialización inclusiva y sostenible y fomentar la innovación. Meta : 9.3 , ODS 10. Reducir las desigualdad en  y entre los países. Meta.10.2.  ODS 12. Producción y consumo responsables garantizar modalidades de consumo y producción n sostenible , Meta 12.7 , Promover prácticas de adquisición pública que sean sostenibles, de conformidad con las políticas y prioridades nacionales ,  ODS 16  Promover sociedades pacíficas e inclusivas para el desarrollo sostenible, facilitar el acceso a la justicia para todos y crear instituciones eficaces, responsables e inclusivas a todos los niveles, Meta 16.6.2  Proporción de la población que se siente satisfecha con su última experiencia de los servicios públicos. Prioridades Nacionales de Desarrollo: Prioridad 1: Reducción de la pobreza y protección social. MED 1: Para el 2030, potenciar y promover la inclusión social, económica y política de todos, independientemente de su edad , raza etnia , origen, religión o situación económica u otra condición. Prioridad 4: Empleo e inversión . MED 6: En 2032, el crecimiento del PIB real ha sido paulatino y sostenido, hasta alcanzar una tasa no menor del 5.4%: a) Rango entre 3.4 y 4.4% en el quinquenio 2015-2020 b) Rango entre 4.4 y 5.4 en el quinquenio 2021-2025. c) No menor del 5.4 en los siguientes años, hasta llegar a 2032. MED 7: Se ha reducido la precariedad laboral mediante la generación de empleos decentes y de calidad a) Disminución gradual de la tasa de subempleo a partir del último dato disponible: 16.9%, b) Disminución gradual de la informalidad a partir del último dato disponible: 69.2%, c) Disminución gradual de la tasa de desempleo a partir del último dato disponible: 3.2%., d) Eliminación del porcentaje de trabajadores que viven en pobreza extrema. MED 8: Turismo Sostenible: Para 2030, elaborar y poner en práctica políticas encaminadas a promover el turismo sostenible que cree puestos de trabajo y promueva la cultura y los productos locales . 
PGG 204-2028:Principios: La equidad como eje orientador de la función pública, Un país plural , Impulsar la economía humana,Territorializar el desarrollo.  OBJETIVOS:  Rescatar  urgentemente el Estado ante la corrupción ,•Realizar las acciones catalíticas que detonarán los cambios necesarios y Fundar los cimientos del desarrollo sostenible : . EJES ESTRATÉGICOS POR UN PASÍS PARA VIVIR.;EJE ESTRATEGICO 1. HACIA UNA FUNCIÓN PÚBLICA LEGÍTIMA Y EFICAZ: Línea Estratégica de fortlecer mecanismos de Gobierno Abierto y Electrónico para los servicios ´públicos y rendición de cuentas .,•  EJE ESTRÁTEGICO: 2. DESARROLLO SOCIAL:Línea Estratégica: Desarrollo del Emprendimiento y de la Microempresa  y Línea Estratégica: Igualdad de Género y Empoderamiento Económico de las Mujeres:Inclusión Financiera de Mujeres Empresarias. EJE ESTRÁTEGICO: 4. LUCHA CONTRA LA DESNUTRICIÓN Y MALNUTRICIÓN :Línea Estratégica: Fortalecimiento de la Producción Agropecuaria y Generación de Ingresos EJE ESTRÁTEGICO: 6. AVANZANDO PARA CERRAR LA BRECHA DIGITAL CON TECNOLOGÍA E INNOVACIÓN : Línea Estratégica: Inversión y Desarrollo Económico.  Línea Estratégica: Fomento a la Inversión Mediante Certeza Jurídica.
</t>
    </r>
    <r>
      <rPr>
        <b/>
        <i/>
        <sz val="7"/>
        <color theme="1"/>
        <rFont val="Times New Roman"/>
      </rPr>
      <t xml:space="preserve">
</t>
    </r>
  </si>
  <si>
    <r>
      <rPr>
        <b/>
        <sz val="14"/>
        <color theme="0"/>
        <rFont val="Times New Roman"/>
      </rPr>
      <t>PROGRAMA 12: PROMOCIÓN DE LA INVERSIÓN Y COMPETENCIA</t>
    </r>
    <r>
      <rPr>
        <b/>
        <sz val="14"/>
        <color theme="0"/>
        <rFont val="Candara"/>
      </rPr>
      <t xml:space="preserve"> </t>
    </r>
  </si>
  <si>
    <t xml:space="preserve">OBJETIVO OPERATIVO </t>
  </si>
  <si>
    <t xml:space="preserve"> Promover la competitividad y mejorar los niveles de productividad a nivel nacional. </t>
  </si>
  <si>
    <t xml:space="preserve">RESULTADO INSTITUCIONAL </t>
  </si>
  <si>
    <t>Para el 2025, se ha incrementado en US$ 333.55 millones el flujo de inversión extranjera directa al país,  por la mejora por la mejora de la competitividad y  clima de negocios a nivel nacional. (Línea base de US$ 1,261.80 millones en 2021 a US$ 1,595.35 millones en 2025).</t>
  </si>
  <si>
    <t xml:space="preserve">INDICADOR </t>
  </si>
  <si>
    <t>Tasa de crecimiento de la  Inversión Extranjera Directa</t>
  </si>
  <si>
    <t>PROGRAMA NACIONAL DE COMPETITIVIDAD</t>
  </si>
  <si>
    <t xml:space="preserve">Actividad </t>
  </si>
  <si>
    <t>Servicios de Análisis, Diagnósticos y Proyectos para mejorar la Inversión y Competitividad .</t>
  </si>
  <si>
    <t xml:space="preserve">Acción </t>
  </si>
  <si>
    <t xml:space="preserve">Programa nacional participativo, facilitador de los esfuerzos y alianzas interinstitucionales entre sectores de la sociedad, públicos y privados, para hacer de Guatemala un país competitivo, que genere inversión contribuyendo a su desarrollo integral y sostenible, así como a la prosperidad de sus habitantes. </t>
  </si>
  <si>
    <t xml:space="preserve">ODS 8:Prioridad 4  Metas Estratégicas de Desarrollo 
</t>
  </si>
  <si>
    <t>Promover el crecimiento económico sostenido, inclusivo y sostenible, el empleo pleno y productivo y el trabajo decente para todos.
Empleo e inversión :MED 6 :En 2032 el crecimiento del PIB real ha sido paulatino y sostenido, hasta alcanzar una tasa no menor del 5.4% a 2032: a) Rango entre 3.4 y 4.4% en el quinquenio 2015-2020 b) Rango entre 4.4 y 5.4% en el quinquenio 2021-2025 . c) No menor del 5.4% en los siguientes años, hasta llegar a 2032.</t>
  </si>
  <si>
    <t>EJECUCIÓN MENSUAL, CUATRIMESTRAL Y ANUAL,  POA 2026</t>
  </si>
  <si>
    <t>No.</t>
  </si>
  <si>
    <t xml:space="preserve">PRODUCTO </t>
  </si>
  <si>
    <t>SUBPRODUCTO</t>
  </si>
  <si>
    <t xml:space="preserve">ACCIONES </t>
  </si>
  <si>
    <t>UNIDAD DE MEDIDA</t>
  </si>
  <si>
    <t xml:space="preserve">META INICIAL </t>
  </si>
  <si>
    <t>MODIFICADO</t>
  </si>
  <si>
    <t xml:space="preserve">META VIGENTE  </t>
  </si>
  <si>
    <t xml:space="preserve">Enero  </t>
  </si>
  <si>
    <t>Febrero</t>
  </si>
  <si>
    <t xml:space="preserve">Mar </t>
  </si>
  <si>
    <t xml:space="preserve">Abr </t>
  </si>
  <si>
    <r>
      <rPr>
        <b/>
        <sz val="10"/>
        <color rgb="FF000000"/>
        <rFont val="Times New Roman"/>
      </rPr>
      <t xml:space="preserve">AVANCE FÍSICO 1ER. </t>
    </r>
    <r>
      <rPr>
        <b/>
        <sz val="9"/>
        <color rgb="FF000000"/>
        <rFont val="Times New Roman"/>
      </rPr>
      <t xml:space="preserve">CUATRIMESTRE </t>
    </r>
  </si>
  <si>
    <t xml:space="preserve">May </t>
  </si>
  <si>
    <t xml:space="preserve">Jun </t>
  </si>
  <si>
    <t xml:space="preserve">Jul </t>
  </si>
  <si>
    <t xml:space="preserve">Ago </t>
  </si>
  <si>
    <r>
      <rPr>
        <b/>
        <sz val="10"/>
        <color rgb="FF000000"/>
        <rFont val="Times New Roman"/>
      </rPr>
      <t xml:space="preserve">AVANCE FÍSICO 2DO. </t>
    </r>
    <r>
      <rPr>
        <b/>
        <sz val="9"/>
        <color rgb="FF000000"/>
        <rFont val="Times New Roman"/>
      </rPr>
      <t>CUATRIMESTRE</t>
    </r>
  </si>
  <si>
    <t xml:space="preserve">Sep </t>
  </si>
  <si>
    <t xml:space="preserve">Oct </t>
  </si>
  <si>
    <t>Nov</t>
  </si>
  <si>
    <t xml:space="preserve">Dic </t>
  </si>
  <si>
    <r>
      <rPr>
        <b/>
        <sz val="10"/>
        <color rgb="FF000000"/>
        <rFont val="Times New Roman"/>
      </rPr>
      <t xml:space="preserve">AVANCE FÍSICO 3ER. </t>
    </r>
    <r>
      <rPr>
        <b/>
        <sz val="9"/>
        <color rgb="FF000000"/>
        <rFont val="Times New Roman"/>
      </rPr>
      <t xml:space="preserve">CUATRIMESTRE </t>
    </r>
  </si>
  <si>
    <t xml:space="preserve">AVANCE ACUMULADO ENERO-DICIEMBRE </t>
  </si>
  <si>
    <t xml:space="preserve">% AVANCE ACUMULADO ENERO - DICIEMBRE </t>
  </si>
  <si>
    <t>PRESUPUESTO VIGENTE 2026     EN  Q.</t>
  </si>
  <si>
    <t xml:space="preserve">INFORMACIÓN RELEVANTE/ALERTAS/ PROBLEMAS </t>
  </si>
  <si>
    <t xml:space="preserve">Entidades beneficiadas con asistencia técnica para la mejora de la productividad y competitividad 
</t>
  </si>
  <si>
    <t xml:space="preserve">Entidad </t>
  </si>
  <si>
    <t xml:space="preserve">% DE EJECUCIÓN
</t>
  </si>
  <si>
    <t>Entidades asesoradas para el fomento y atracción de inversión y reinversión al país</t>
  </si>
  <si>
    <t>Identificación y contacto de potenciales inversionistas</t>
  </si>
  <si>
    <t>Seguimiento  a potenciales inversionistas,  generación de agendas  hechas a la medida y acompañamiento durante la visita en el País.</t>
  </si>
  <si>
    <t xml:space="preserve">Acompañamiento a los inversionistas extranjeros durante el  proceso de instalación de proyectos </t>
  </si>
  <si>
    <t xml:space="preserve">Acompañamiento a las empresas en sus procesos de  reinversión en el país </t>
  </si>
  <si>
    <t>Divulgación de información durante los eventos de promoción  para la atracción de inversión o reinversión</t>
  </si>
  <si>
    <t xml:space="preserve">Entidades beneficiadas con propuestas de proyectos y / o automatización de sus procesos para la mejora del sector productivo o la mejora en el clima de negocios  </t>
  </si>
  <si>
    <t>Documentación, actualización, simplificación  o automatización de trámites y/o procesos administrativos  que impacte el clima de negocios, la inversión y la competitividad</t>
  </si>
  <si>
    <t>Eventos de difusión que apoyen la mejora del clima de negocios en Guatemala</t>
  </si>
  <si>
    <t xml:space="preserve">Elaboración o análisis de propuestas de iniciativas de ley, reglamentos, manuales y/o convenios enfocados a la mejora en el clima de negocios </t>
  </si>
  <si>
    <t xml:space="preserve">Entidades beneficiadas con la implementación de un sistema marco de productividad y competitividad para beneficio de sectores productivos </t>
  </si>
  <si>
    <t xml:space="preserve">Identificar y analizar brechas de competitividad y  proponer acciones que apoyen la reducción de las mismas </t>
  </si>
  <si>
    <t xml:space="preserve">Eventos  que apoyen la mejora de la competitividad en Guatemala </t>
  </si>
  <si>
    <t>Acciones que fomenten la competitividad en territorios que tengan mayor potencial para el desarrollo económico y el incremento de la productividad</t>
  </si>
  <si>
    <t xml:space="preserve">Generación de información  relevante de apoyo a actores y sectores productivos </t>
  </si>
  <si>
    <t xml:space="preserve">Entidades beneficiadas con acciones para la mejora de la productividad, innovación, desarrollo empresarial y/o clima de negocios </t>
  </si>
  <si>
    <t>Elaboración  de estudios o documentos que fomenten la  competitividad, las capacidades estratégicas y la inclusión financiera  de sectores productivos en Guatemala.</t>
  </si>
  <si>
    <t xml:space="preserve">Atención a potenciales empresas para el desarrollo empresarial </t>
  </si>
  <si>
    <t>Entidades nacionales beneficiadas con divulgación de herramientas económicas para el desarrollo empresarial</t>
  </si>
  <si>
    <t>Asesoría técnica en trámites o procesos administrativos para el apoyo en el fortalecimiento de la productividad, competitividad y clima de negocios</t>
  </si>
  <si>
    <t xml:space="preserve"> PRESUPUESTO APROBADO SEGÚN DECRETO 36-2024 LEY DE PRESUPUESTO GENERAL DE INGRESOS Y EGRESOS DEL ESTADO DEL EJERCICIO FISCAL 2025,  VIGENTE PARA EL 2026</t>
  </si>
  <si>
    <t xml:space="preserve">  </t>
  </si>
  <si>
    <t xml:space="preserve">ENTIDAD:                                                    </t>
  </si>
  <si>
    <t>MINISTERIO DE ECONOMÍA, UNIDAD EJECUTORA 108 PROGRAMA NACIONAL DE COMPETITIVIDAD</t>
  </si>
  <si>
    <t xml:space="preserve">DIRECCIÓN:                                                </t>
  </si>
  <si>
    <t>13 CALLE 3-40 ZONA 10, EDIFICIO ATLANTIS, NIVEL 3 OFICINA 302, CIUDAD DE GUATEMALA</t>
  </si>
  <si>
    <t xml:space="preserve">HORARIO DE ATENCIÓN:                          </t>
  </si>
  <si>
    <t>08:00AM A  04:00PM</t>
  </si>
  <si>
    <t xml:space="preserve">TELÉFONO:                                                 </t>
  </si>
  <si>
    <t>2421-2464</t>
  </si>
  <si>
    <t xml:space="preserve">DIRECTOR EJECUTIVO EN FUNCIONES:                                                  </t>
  </si>
  <si>
    <t>HILDA LUCRECIA MARTÍNEZ DUARTE</t>
  </si>
  <si>
    <t xml:space="preserve">ENCARGADO DE ACTUALIZACIÓN:            </t>
  </si>
  <si>
    <t>INGRID LORENA CALDERON BROMCY DE AVILA</t>
  </si>
  <si>
    <t xml:space="preserve">FECHA DE ACTUALIZACIÓN:                       </t>
  </si>
  <si>
    <t xml:space="preserve">CORRESPONDE AL MES DE:                      </t>
  </si>
  <si>
    <t>7 DE OCTUBRE DEL 2026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</si>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</sst>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"/>
  </numFmts>
  <fonts count="30">
    <font>
      <sz val="11"/>
      <color theme="1"/>
      <name val="Calibri"/>
      <scheme val="minor"/>
    </font>
    <font>
      <sz val="10"/>
      <color theme="1"/>
      <name val="Arial"/>
    </font>
    <font>
      <b/>
      <sz val="14"/>
      <color theme="0"/>
      <name val="Times New Roman"/>
    </font>
    <font>
      <sz val="11"/>
      <name val="Calibri"/>
    </font>
    <font>
      <b/>
      <sz val="14"/>
      <color theme="1"/>
      <name val="Times New Roman"/>
    </font>
    <font>
      <b/>
      <i/>
      <sz val="11"/>
      <color theme="1"/>
      <name val="Times New Roman"/>
    </font>
    <font>
      <b/>
      <i/>
      <sz val="8"/>
      <color theme="1"/>
      <name val="Times New Roman"/>
    </font>
    <font>
      <b/>
      <i/>
      <sz val="7"/>
      <color theme="1"/>
      <name val="Times New Roman"/>
    </font>
    <font>
      <b/>
      <sz val="10"/>
      <color theme="1"/>
      <name val="Times New Roman"/>
    </font>
    <font>
      <b/>
      <i/>
      <sz val="12"/>
      <color theme="1"/>
      <name val="Times New Roman"/>
    </font>
    <font>
      <b/>
      <i/>
      <sz val="12"/>
      <color theme="0"/>
      <name val="Times New Roman"/>
    </font>
    <font>
      <b/>
      <sz val="12"/>
      <color theme="1"/>
      <name val="Times New Roman"/>
    </font>
    <font>
      <b/>
      <i/>
      <sz val="10"/>
      <color theme="1"/>
      <name val="Times New Roman"/>
    </font>
    <font>
      <b/>
      <sz val="10"/>
      <color theme="0"/>
      <name val="Times New Roman"/>
    </font>
    <font>
      <b/>
      <i/>
      <sz val="11"/>
      <color theme="1"/>
      <name val="Candara"/>
    </font>
    <font>
      <b/>
      <sz val="10"/>
      <color rgb="FF000000"/>
      <name val="Times New Roman"/>
    </font>
    <font>
      <b/>
      <sz val="11"/>
      <color rgb="FF000000"/>
      <name val="Candara"/>
    </font>
    <font>
      <b/>
      <i/>
      <sz val="10"/>
      <color theme="0"/>
      <name val="Candara"/>
    </font>
    <font>
      <b/>
      <i/>
      <sz val="10"/>
      <color theme="0"/>
      <name val="Times New Roman"/>
    </font>
    <font>
      <b/>
      <sz val="10"/>
      <color theme="1"/>
      <name val="Arial"/>
    </font>
    <font>
      <sz val="10"/>
      <color rgb="FF000000"/>
      <name val="Times New Roman"/>
    </font>
    <font>
      <sz val="10"/>
      <color theme="1"/>
      <name val="Times New Roman"/>
    </font>
    <font>
      <sz val="11"/>
      <color theme="1"/>
      <name val="Calibri"/>
    </font>
    <font>
      <b/>
      <sz val="11"/>
      <color rgb="FFFFFFFF"/>
      <name val="Times New Roman"/>
    </font>
    <font>
      <b/>
      <sz val="14"/>
      <color theme="0"/>
      <name val="Candara"/>
    </font>
    <font>
      <b/>
      <sz val="9"/>
      <color rgb="FF000000"/>
      <name val="Times New Roman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2F5496"/>
        <bgColor rgb="FF2F5496"/>
      </patternFill>
    </fill>
    <fill>
      <patternFill patternType="solid">
        <fgColor rgb="FF7B7B7B"/>
        <bgColor rgb="FF7B7B7B"/>
      </patternFill>
    </fill>
    <fill>
      <patternFill patternType="solid">
        <fgColor rgb="FFD6DCE4"/>
        <bgColor rgb="FFD6DCE4"/>
      </patternFill>
    </fill>
    <fill>
      <patternFill patternType="solid">
        <fgColor rgb="FFADB9CA"/>
        <bgColor rgb="FFADB9CA"/>
      </patternFill>
    </fill>
    <fill>
      <patternFill patternType="solid">
        <fgColor rgb="FFD0CECE"/>
        <bgColor rgb="FFD0CECE"/>
      </patternFill>
    </fill>
    <fill>
      <patternFill patternType="solid">
        <fgColor rgb="FFB4C6E7"/>
        <bgColor rgb="FFB4C6E7"/>
      </patternFill>
    </fill>
    <fill>
      <patternFill patternType="solid">
        <fgColor theme="0" tint="-0.249977111117893"/>
        <bgColor rgb="FFFFFF0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 applyFont="1" applyAlignment="1"/>
    <xf numFmtId="0" fontId="1" fillId="0" borderId="0" xfId="0" applyFont="1"/>
    <xf numFmtId="0" fontId="1" fillId="3" borderId="4" xfId="0" applyFont="1" applyFill="1" applyBorder="1"/>
    <xf numFmtId="0" fontId="1" fillId="5" borderId="4" xfId="0" applyFont="1" applyFill="1" applyBorder="1"/>
    <xf numFmtId="0" fontId="11" fillId="7" borderId="9" xfId="0" applyFont="1" applyFill="1" applyBorder="1" applyAlignment="1">
      <alignment horizontal="left" vertical="center" wrapText="1"/>
    </xf>
    <xf numFmtId="0" fontId="1" fillId="2" borderId="4" xfId="0" applyFont="1" applyFill="1" applyBorder="1"/>
    <xf numFmtId="0" fontId="13" fillId="2" borderId="9" xfId="0" applyFont="1" applyFill="1" applyBorder="1" applyAlignment="1">
      <alignment vertical="center" wrapText="1"/>
    </xf>
    <xf numFmtId="0" fontId="12" fillId="9" borderId="9" xfId="0" applyFont="1" applyFill="1" applyBorder="1" applyAlignment="1">
      <alignment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3" borderId="9" xfId="0" applyFont="1" applyFill="1" applyBorder="1"/>
    <xf numFmtId="3" fontId="15" fillId="3" borderId="9" xfId="0" applyNumberFormat="1" applyFont="1" applyFill="1" applyBorder="1" applyAlignment="1">
      <alignment horizontal="center" vertical="center" wrapText="1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9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/>
    </xf>
    <xf numFmtId="10" fontId="8" fillId="3" borderId="9" xfId="0" applyNumberFormat="1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20" fillId="11" borderId="9" xfId="0" applyFont="1" applyFill="1" applyBorder="1" applyAlignment="1">
      <alignment horizontal="left" vertical="top" wrapText="1"/>
    </xf>
    <xf numFmtId="0" fontId="1" fillId="11" borderId="9" xfId="0" applyFont="1" applyFill="1" applyBorder="1"/>
    <xf numFmtId="0" fontId="15" fillId="11" borderId="9" xfId="0" applyFont="1" applyFill="1" applyBorder="1" applyAlignment="1">
      <alignment horizontal="center" vertical="center" wrapText="1"/>
    </xf>
    <xf numFmtId="3" fontId="15" fillId="11" borderId="9" xfId="0" applyNumberFormat="1" applyFont="1" applyFill="1" applyBorder="1" applyAlignment="1">
      <alignment horizontal="center" vertical="center" wrapText="1"/>
    </xf>
    <xf numFmtId="1" fontId="8" fillId="11" borderId="9" xfId="0" applyNumberFormat="1" applyFont="1" applyFill="1" applyBorder="1" applyAlignment="1">
      <alignment horizontal="center" vertical="center" wrapText="1"/>
    </xf>
    <xf numFmtId="3" fontId="8" fillId="11" borderId="9" xfId="0" applyNumberFormat="1" applyFont="1" applyFill="1" applyBorder="1" applyAlignment="1">
      <alignment horizontal="center" vertical="center" wrapText="1"/>
    </xf>
    <xf numFmtId="49" fontId="8" fillId="11" borderId="9" xfId="0" applyNumberFormat="1" applyFont="1" applyFill="1" applyBorder="1" applyAlignment="1">
      <alignment horizontal="center" vertical="center" wrapText="1"/>
    </xf>
    <xf numFmtId="3" fontId="8" fillId="11" borderId="9" xfId="0" applyNumberFormat="1" applyFont="1" applyFill="1" applyBorder="1" applyAlignment="1">
      <alignment horizontal="center" vertical="center"/>
    </xf>
    <xf numFmtId="9" fontId="8" fillId="11" borderId="9" xfId="0" applyNumberFormat="1" applyFont="1" applyFill="1" applyBorder="1" applyAlignment="1">
      <alignment horizontal="center" vertical="center" wrapText="1"/>
    </xf>
    <xf numFmtId="4" fontId="21" fillId="11" borderId="9" xfId="0" applyNumberFormat="1" applyFont="1" applyFill="1" applyBorder="1" applyAlignment="1">
      <alignment horizontal="center" vertical="top" wrapText="1"/>
    </xf>
    <xf numFmtId="3" fontId="1" fillId="0" borderId="0" xfId="0" applyNumberFormat="1" applyFont="1"/>
    <xf numFmtId="4" fontId="15" fillId="3" borderId="9" xfId="0" applyNumberFormat="1" applyFont="1" applyFill="1" applyBorder="1" applyAlignment="1">
      <alignment horizontal="center" vertical="top" wrapText="1"/>
    </xf>
    <xf numFmtId="0" fontId="20" fillId="3" borderId="9" xfId="0" applyFont="1" applyFill="1" applyBorder="1" applyAlignment="1">
      <alignment horizontal="left" vertical="top" wrapText="1"/>
    </xf>
    <xf numFmtId="0" fontId="20" fillId="3" borderId="9" xfId="0" applyFont="1" applyFill="1" applyBorder="1" applyAlignment="1">
      <alignment horizontal="center" vertical="center" wrapText="1"/>
    </xf>
    <xf numFmtId="3" fontId="21" fillId="3" borderId="9" xfId="0" applyNumberFormat="1" applyFont="1" applyFill="1" applyBorder="1" applyAlignment="1">
      <alignment horizontal="center" vertical="center" wrapText="1"/>
    </xf>
    <xf numFmtId="3" fontId="20" fillId="3" borderId="9" xfId="0" applyNumberFormat="1" applyFont="1" applyFill="1" applyBorder="1" applyAlignment="1">
      <alignment horizontal="center" vertical="center" wrapText="1"/>
    </xf>
    <xf numFmtId="1" fontId="21" fillId="3" borderId="9" xfId="0" applyNumberFormat="1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9" fontId="21" fillId="3" borderId="9" xfId="0" applyNumberFormat="1" applyFont="1" applyFill="1" applyBorder="1" applyAlignment="1">
      <alignment horizontal="center" vertical="center" wrapText="1"/>
    </xf>
    <xf numFmtId="4" fontId="21" fillId="3" borderId="9" xfId="0" applyNumberFormat="1" applyFont="1" applyFill="1" applyBorder="1" applyAlignment="1">
      <alignment vertical="top" wrapText="1"/>
    </xf>
    <xf numFmtId="4" fontId="15" fillId="3" borderId="13" xfId="0" applyNumberFormat="1" applyFont="1" applyFill="1" applyBorder="1" applyAlignment="1">
      <alignment horizontal="center" vertical="top" wrapText="1"/>
    </xf>
    <xf numFmtId="0" fontId="15" fillId="3" borderId="14" xfId="0" applyFont="1" applyFill="1" applyBorder="1" applyAlignment="1">
      <alignment horizontal="center" vertical="top" wrapText="1"/>
    </xf>
    <xf numFmtId="0" fontId="15" fillId="3" borderId="15" xfId="0" applyFont="1" applyFill="1" applyBorder="1" applyAlignment="1">
      <alignment horizontal="center" vertical="top" wrapText="1"/>
    </xf>
    <xf numFmtId="0" fontId="15" fillId="3" borderId="16" xfId="0" applyFont="1" applyFill="1" applyBorder="1" applyAlignment="1">
      <alignment horizontal="center" vertical="top" wrapText="1"/>
    </xf>
    <xf numFmtId="0" fontId="21" fillId="3" borderId="9" xfId="0" applyFont="1" applyFill="1" applyBorder="1" applyAlignment="1">
      <alignment horizontal="center" vertical="center"/>
    </xf>
    <xf numFmtId="3" fontId="21" fillId="3" borderId="17" xfId="0" applyNumberFormat="1" applyFont="1" applyFill="1" applyBorder="1" applyAlignment="1">
      <alignment horizontal="center" vertical="center" wrapText="1"/>
    </xf>
    <xf numFmtId="4" fontId="21" fillId="11" borderId="9" xfId="0" applyNumberFormat="1" applyFont="1" applyFill="1" applyBorder="1" applyAlignment="1">
      <alignment vertical="top" wrapText="1"/>
    </xf>
    <xf numFmtId="3" fontId="21" fillId="3" borderId="9" xfId="0" applyNumberFormat="1" applyFont="1" applyFill="1" applyBorder="1" applyAlignment="1">
      <alignment horizontal="center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center" vertical="center" wrapText="1"/>
    </xf>
    <xf numFmtId="3" fontId="21" fillId="0" borderId="9" xfId="0" applyNumberFormat="1" applyFont="1" applyBorder="1" applyAlignment="1">
      <alignment horizontal="center" vertical="center" wrapText="1"/>
    </xf>
    <xf numFmtId="1" fontId="21" fillId="0" borderId="9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/>
    </xf>
    <xf numFmtId="9" fontId="21" fillId="0" borderId="9" xfId="0" applyNumberFormat="1" applyFont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top" wrapText="1"/>
    </xf>
    <xf numFmtId="0" fontId="15" fillId="3" borderId="13" xfId="0" applyFont="1" applyFill="1" applyBorder="1" applyAlignment="1">
      <alignment horizontal="center" vertical="top" wrapText="1"/>
    </xf>
    <xf numFmtId="0" fontId="15" fillId="3" borderId="18" xfId="0" applyFont="1" applyFill="1" applyBorder="1" applyAlignment="1">
      <alignment horizontal="center" vertical="top" wrapText="1"/>
    </xf>
    <xf numFmtId="0" fontId="15" fillId="3" borderId="19" xfId="0" applyFont="1" applyFill="1" applyBorder="1" applyAlignment="1">
      <alignment horizontal="center" vertical="top" wrapText="1"/>
    </xf>
    <xf numFmtId="0" fontId="20" fillId="11" borderId="9" xfId="0" applyFont="1" applyFill="1" applyBorder="1" applyAlignment="1">
      <alignment vertical="top" wrapText="1"/>
    </xf>
    <xf numFmtId="0" fontId="15" fillId="11" borderId="17" xfId="0" applyFont="1" applyFill="1" applyBorder="1" applyAlignment="1">
      <alignment horizontal="center" vertical="center" wrapText="1"/>
    </xf>
    <xf numFmtId="3" fontId="21" fillId="3" borderId="9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 wrapText="1"/>
    </xf>
    <xf numFmtId="9" fontId="21" fillId="11" borderId="9" xfId="0" applyNumberFormat="1" applyFont="1" applyFill="1" applyBorder="1" applyAlignment="1">
      <alignment horizontal="center" vertical="center" wrapText="1"/>
    </xf>
    <xf numFmtId="1" fontId="20" fillId="3" borderId="9" xfId="0" applyNumberFormat="1" applyFont="1" applyFill="1" applyBorder="1" applyAlignment="1">
      <alignment horizontal="center" vertical="center" wrapText="1"/>
    </xf>
    <xf numFmtId="4" fontId="21" fillId="3" borderId="9" xfId="0" applyNumberFormat="1" applyFont="1" applyFill="1" applyBorder="1" applyAlignment="1">
      <alignment horizontal="center" vertical="top" wrapText="1"/>
    </xf>
    <xf numFmtId="0" fontId="20" fillId="0" borderId="20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center" vertical="center" wrapText="1"/>
    </xf>
    <xf numFmtId="164" fontId="1" fillId="0" borderId="0" xfId="0" applyNumberFormat="1" applyFont="1"/>
    <xf numFmtId="3" fontId="1" fillId="3" borderId="4" xfId="0" applyNumberFormat="1" applyFont="1" applyFill="1" applyBorder="1"/>
    <xf numFmtId="0" fontId="22" fillId="0" borderId="0" xfId="0" applyFont="1"/>
    <xf numFmtId="0" fontId="26" fillId="3" borderId="9" xfId="0" applyNumberFormat="1" applyFont="1" applyFill="1" applyBorder="1" applyAlignment="1">
      <alignment horizontal="center" vertical="center" wrapText="1"/>
    </xf>
    <xf numFmtId="1" fontId="26" fillId="11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Border="1" applyAlignment="1">
      <alignment horizontal="center" vertical="center" wrapText="1"/>
    </xf>
    <xf numFmtId="1" fontId="27" fillId="11" borderId="9" xfId="0" applyNumberFormat="1" applyFont="1" applyFill="1" applyBorder="1" applyAlignment="1">
      <alignment horizontal="center" vertical="center" wrapText="1"/>
    </xf>
    <xf numFmtId="0" fontId="27" fillId="11" borderId="9" xfId="0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top" wrapText="1"/>
    </xf>
    <xf numFmtId="0" fontId="20" fillId="0" borderId="9" xfId="0" applyFont="1" applyFill="1" applyBorder="1" applyAlignment="1">
      <alignment horizontal="center" vertical="center" wrapText="1"/>
    </xf>
    <xf numFmtId="3" fontId="21" fillId="0" borderId="9" xfId="0" applyNumberFormat="1" applyFont="1" applyFill="1" applyBorder="1" applyAlignment="1">
      <alignment horizontal="center" vertical="center" wrapText="1"/>
    </xf>
    <xf numFmtId="1" fontId="21" fillId="0" borderId="9" xfId="0" applyNumberFormat="1" applyFont="1" applyFill="1" applyBorder="1" applyAlignment="1">
      <alignment horizontal="center" vertical="center" wrapText="1"/>
    </xf>
    <xf numFmtId="1" fontId="8" fillId="0" borderId="9" xfId="0" applyNumberFormat="1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/>
    </xf>
    <xf numFmtId="9" fontId="21" fillId="0" borderId="9" xfId="0" applyNumberFormat="1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3" fontId="21" fillId="0" borderId="17" xfId="0" applyNumberFormat="1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/>
    </xf>
    <xf numFmtId="49" fontId="26" fillId="3" borderId="9" xfId="0" applyNumberFormat="1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1" fontId="26" fillId="3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4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9" fillId="8" borderId="5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top" wrapText="1"/>
    </xf>
    <xf numFmtId="0" fontId="10" fillId="7" borderId="5" xfId="0" applyFont="1" applyFill="1" applyBorder="1" applyAlignment="1">
      <alignment horizontal="left" vertical="center" wrapText="1"/>
    </xf>
    <xf numFmtId="0" fontId="3" fillId="0" borderId="8" xfId="0" applyFont="1" applyBorder="1"/>
    <xf numFmtId="0" fontId="9" fillId="8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top" wrapText="1"/>
    </xf>
    <xf numFmtId="0" fontId="15" fillId="3" borderId="5" xfId="0" applyFont="1" applyFill="1" applyBorder="1" applyAlignment="1">
      <alignment horizontal="center" vertical="top" wrapText="1"/>
    </xf>
    <xf numFmtId="0" fontId="15" fillId="3" borderId="10" xfId="0" applyFont="1" applyFill="1" applyBorder="1" applyAlignment="1">
      <alignment horizontal="center" vertical="top" wrapText="1"/>
    </xf>
    <xf numFmtId="0" fontId="3" fillId="0" borderId="11" xfId="0" applyFont="1" applyBorder="1"/>
    <xf numFmtId="0" fontId="3" fillId="0" borderId="12" xfId="0" applyFont="1" applyBorder="1"/>
    <xf numFmtId="0" fontId="23" fillId="6" borderId="5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left" vertical="top" wrapText="1"/>
    </xf>
    <xf numFmtId="0" fontId="29" fillId="0" borderId="21" xfId="0" applyFont="1" applyBorder="1" applyAlignment="1">
      <alignment horizontal="left" vertical="center"/>
    </xf>
    <xf numFmtId="0" fontId="28" fillId="0" borderId="22" xfId="0" applyFont="1" applyBorder="1" applyAlignment="1"/>
    <xf numFmtId="0" fontId="28" fillId="0" borderId="23" xfId="0" applyFont="1" applyBorder="1" applyAlignment="1"/>
    <xf numFmtId="0" fontId="28" fillId="0" borderId="24" xfId="0" applyFont="1" applyBorder="1" applyAlignment="1"/>
    <xf numFmtId="0" fontId="0" fillId="0" borderId="0" xfId="0"/>
    <xf numFmtId="0" fontId="0" fillId="0" borderId="23" xfId="0" applyBorder="1"/>
    <xf numFmtId="0" fontId="0" fillId="0" borderId="24" xfId="0" applyBorder="1"/>
    <xf numFmtId="0" fontId="29" fillId="0" borderId="21" xfId="0" applyFont="1" applyFill="1" applyBorder="1" applyAlignment="1">
      <alignment horizontal="left" vertical="center"/>
    </xf>
    <xf numFmtId="0" fontId="28" fillId="0" borderId="22" xfId="0" applyFont="1" applyFill="1" applyBorder="1" applyAlignment="1"/>
    <xf numFmtId="0" fontId="28" fillId="0" borderId="23" xfId="0" applyFont="1" applyFill="1" applyBorder="1" applyAlignment="1"/>
    <xf numFmtId="0" fontId="28" fillId="0" borderId="24" xfId="0" applyFont="1" applyFill="1" applyBorder="1" applyAlignment="1"/>
    <xf numFmtId="0" fontId="0" fillId="0" borderId="0" xfId="0" applyFill="1"/>
    <xf numFmtId="49" fontId="28" fillId="0" borderId="22" xfId="0" applyNumberFormat="1" applyFont="1" applyBorder="1" applyAlignment="1"/>
    <xf numFmtId="49" fontId="28" fillId="0" borderId="23" xfId="0" applyNumberFormat="1" applyFont="1" applyBorder="1" applyAlignment="1"/>
    <xf numFmtId="49" fontId="28" fillId="0" borderId="24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1008"/>
  <sheetViews>
    <sheetView showGridLines="0" tabSelected="1" topLeftCell="B1" zoomScale="70" zoomScaleNormal="70" workbookViewId="0">
      <pane ySplit="25" topLeftCell="A26" activePane="bottomLeft" state="frozen"/>
      <selection pane="bottomLeft" activeCell="G28" sqref="G28"/>
    </sheetView>
  </sheetViews>
  <sheetFormatPr baseColWidth="10" defaultColWidth="14.42578125" defaultRowHeight="15" customHeight="1"/>
  <cols>
    <col min="1" max="1" width="8.42578125" hidden="1" customWidth="1"/>
    <col min="2" max="2" width="4.140625" customWidth="1"/>
    <col min="3" max="3" width="44.28515625" customWidth="1"/>
    <col min="4" max="4" width="2.85546875" customWidth="1"/>
    <col min="5" max="5" width="5.5703125" customWidth="1"/>
    <col min="6" max="6" width="23" customWidth="1"/>
    <col min="7" max="7" width="26.7109375" customWidth="1"/>
    <col min="8" max="8" width="12.7109375" customWidth="1"/>
    <col min="9" max="11" width="9.7109375" customWidth="1"/>
    <col min="12" max="12" width="7" hidden="1" customWidth="1"/>
    <col min="13" max="13" width="7.85546875" hidden="1" customWidth="1"/>
    <col min="14" max="14" width="7.42578125" hidden="1" customWidth="1"/>
    <col min="15" max="15" width="6.28515625" hidden="1" customWidth="1"/>
    <col min="16" max="16" width="18" customWidth="1"/>
    <col min="17" max="17" width="7.85546875" hidden="1" customWidth="1"/>
    <col min="18" max="18" width="7.140625" hidden="1" customWidth="1"/>
    <col min="19" max="20" width="7" hidden="1" customWidth="1"/>
    <col min="21" max="21" width="17.28515625" customWidth="1"/>
    <col min="22" max="22" width="8.42578125" customWidth="1"/>
    <col min="23" max="23" width="7.5703125" customWidth="1"/>
    <col min="24" max="24" width="7.7109375" customWidth="1"/>
    <col min="25" max="25" width="7.42578125" customWidth="1"/>
    <col min="26" max="26" width="21" customWidth="1"/>
    <col min="27" max="27" width="12.42578125" customWidth="1"/>
    <col min="28" max="28" width="11.42578125" customWidth="1"/>
    <col min="29" max="29" width="15" customWidth="1"/>
    <col min="30" max="30" width="25.28515625" customWidth="1"/>
    <col min="31" max="31" width="1" customWidth="1"/>
  </cols>
  <sheetData>
    <row r="1" spans="1:31" s="134" customFormat="1" ht="19.5">
      <c r="A1" s="130" t="s">
        <v>77</v>
      </c>
      <c r="B1" s="130"/>
      <c r="C1" s="130"/>
      <c r="D1" s="131" t="s">
        <v>78</v>
      </c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3"/>
    </row>
    <row r="2" spans="1:31" s="134" customFormat="1" ht="19.5">
      <c r="A2" s="130" t="s">
        <v>79</v>
      </c>
      <c r="B2" s="130"/>
      <c r="C2" s="130"/>
      <c r="D2" s="131" t="s">
        <v>80</v>
      </c>
      <c r="E2" s="132"/>
      <c r="F2" s="132"/>
      <c r="G2" s="132"/>
      <c r="H2" s="133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6"/>
    </row>
    <row r="3" spans="1:31" s="134" customFormat="1" ht="15.6" customHeight="1">
      <c r="A3" s="130" t="s">
        <v>81</v>
      </c>
      <c r="B3" s="130"/>
      <c r="C3" s="130"/>
      <c r="D3" s="131" t="s">
        <v>82</v>
      </c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3"/>
    </row>
    <row r="4" spans="1:31" s="134" customFormat="1" ht="19.5">
      <c r="A4" s="130" t="s">
        <v>83</v>
      </c>
      <c r="B4" s="130"/>
      <c r="C4" s="130"/>
      <c r="D4" s="131" t="s">
        <v>84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3"/>
    </row>
    <row r="5" spans="1:31" s="141" customFormat="1" ht="19.5">
      <c r="A5" s="137" t="s">
        <v>85</v>
      </c>
      <c r="B5" s="137"/>
      <c r="C5" s="137"/>
      <c r="D5" s="138" t="s">
        <v>86</v>
      </c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40"/>
    </row>
    <row r="6" spans="1:31" s="134" customFormat="1" ht="19.5">
      <c r="A6" s="130" t="s">
        <v>87</v>
      </c>
      <c r="B6" s="130"/>
      <c r="C6" s="130"/>
      <c r="D6" s="138" t="s">
        <v>88</v>
      </c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40"/>
    </row>
    <row r="7" spans="1:31" s="134" customFormat="1" ht="19.5">
      <c r="A7" s="130" t="s">
        <v>89</v>
      </c>
      <c r="B7" s="130"/>
      <c r="C7" s="130"/>
      <c r="D7" s="131" t="s">
        <v>91</v>
      </c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3"/>
    </row>
    <row r="8" spans="1:31" s="134" customFormat="1" ht="19.5">
      <c r="A8" s="130" t="s">
        <v>90</v>
      </c>
      <c r="B8" s="130"/>
      <c r="C8" s="130"/>
      <c r="D8" s="142" t="s">
        <v>92</v>
      </c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4"/>
    </row>
    <row r="9" spans="1:31" ht="32.25" customHeight="1">
      <c r="A9" s="1"/>
      <c r="B9" s="101" t="s">
        <v>0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3"/>
      <c r="AE9" s="1"/>
    </row>
    <row r="10" spans="1:31" ht="54.75" customHeight="1">
      <c r="A10" s="2"/>
      <c r="B10" s="104" t="s">
        <v>1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6"/>
      <c r="AE10" s="3"/>
    </row>
    <row r="11" spans="1:31" ht="29.25" hidden="1" customHeight="1">
      <c r="A11" s="2"/>
      <c r="B11" s="107" t="s">
        <v>2</v>
      </c>
      <c r="C11" s="105"/>
      <c r="D11" s="106"/>
      <c r="E11" s="108" t="s">
        <v>3</v>
      </c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6"/>
      <c r="AE11" s="2"/>
    </row>
    <row r="12" spans="1:31" ht="12.75" hidden="1" customHeight="1">
      <c r="A12" s="2"/>
      <c r="B12" s="109" t="s">
        <v>4</v>
      </c>
      <c r="C12" s="105"/>
      <c r="D12" s="106"/>
      <c r="E12" s="108" t="s">
        <v>5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6"/>
      <c r="AE12" s="2"/>
    </row>
    <row r="13" spans="1:31" ht="30.75" hidden="1" customHeight="1">
      <c r="A13" s="2"/>
      <c r="B13" s="119" t="s">
        <v>6</v>
      </c>
      <c r="C13" s="105"/>
      <c r="D13" s="106"/>
      <c r="E13" s="108" t="s">
        <v>7</v>
      </c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6"/>
      <c r="AE13" s="2"/>
    </row>
    <row r="14" spans="1:31" ht="240.75" hidden="1" customHeight="1">
      <c r="A14" s="2"/>
      <c r="B14" s="107" t="s">
        <v>8</v>
      </c>
      <c r="C14" s="105"/>
      <c r="D14" s="106"/>
      <c r="E14" s="113" t="s">
        <v>9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6"/>
      <c r="AE14" s="2"/>
    </row>
    <row r="15" spans="1:31" ht="22.5" hidden="1" customHeight="1">
      <c r="A15" s="1"/>
      <c r="B15" s="114" t="s">
        <v>10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6"/>
      <c r="AE15" s="1"/>
    </row>
    <row r="16" spans="1:31" ht="18" hidden="1" customHeight="1">
      <c r="A16" s="2"/>
      <c r="B16" s="120" t="s">
        <v>11</v>
      </c>
      <c r="C16" s="105"/>
      <c r="D16" s="105"/>
      <c r="E16" s="106"/>
      <c r="F16" s="115" t="s">
        <v>12</v>
      </c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6"/>
      <c r="AE16" s="2"/>
    </row>
    <row r="17" spans="1:31" ht="31.5" hidden="1" customHeight="1">
      <c r="A17" s="2"/>
      <c r="B17" s="121" t="s">
        <v>13</v>
      </c>
      <c r="C17" s="105"/>
      <c r="D17" s="105"/>
      <c r="E17" s="106"/>
      <c r="F17" s="115" t="s">
        <v>14</v>
      </c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6"/>
      <c r="AE17" s="2"/>
    </row>
    <row r="18" spans="1:31" ht="15.75" hidden="1" customHeight="1">
      <c r="A18" s="2"/>
      <c r="B18" s="121" t="s">
        <v>15</v>
      </c>
      <c r="C18" s="105"/>
      <c r="D18" s="105"/>
      <c r="E18" s="106"/>
      <c r="F18" s="115" t="s">
        <v>16</v>
      </c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6"/>
      <c r="AE18" s="2"/>
    </row>
    <row r="19" spans="1:31" ht="21.75" hidden="1" customHeight="1">
      <c r="A19" s="2"/>
      <c r="B19" s="116" t="s">
        <v>17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17"/>
      <c r="AD19" s="4"/>
      <c r="AE19" s="2"/>
    </row>
    <row r="20" spans="1:31" ht="17.25" hidden="1" customHeight="1">
      <c r="A20" s="2"/>
      <c r="B20" s="110" t="s">
        <v>18</v>
      </c>
      <c r="C20" s="105"/>
      <c r="D20" s="105"/>
      <c r="E20" s="106"/>
      <c r="F20" s="118" t="s">
        <v>19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6"/>
      <c r="AE20" s="2"/>
    </row>
    <row r="21" spans="1:31" ht="30.75" hidden="1" customHeight="1">
      <c r="A21" s="2"/>
      <c r="B21" s="110" t="s">
        <v>20</v>
      </c>
      <c r="C21" s="105"/>
      <c r="D21" s="105"/>
      <c r="E21" s="106"/>
      <c r="F21" s="110" t="s">
        <v>21</v>
      </c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6"/>
      <c r="AE21" s="2"/>
    </row>
    <row r="22" spans="1:31" ht="69" hidden="1" customHeight="1">
      <c r="A22" s="2"/>
      <c r="B22" s="127" t="s">
        <v>22</v>
      </c>
      <c r="C22" s="105"/>
      <c r="D22" s="105"/>
      <c r="E22" s="106"/>
      <c r="F22" s="111" t="s">
        <v>23</v>
      </c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6"/>
      <c r="AE22" s="2"/>
    </row>
    <row r="23" spans="1:31" ht="21" customHeight="1">
      <c r="A23" s="5"/>
      <c r="B23" s="6"/>
      <c r="C23" s="112" t="s">
        <v>24</v>
      </c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6"/>
      <c r="AE23" s="1"/>
    </row>
    <row r="24" spans="1:31" ht="51" customHeight="1">
      <c r="A24" s="1"/>
      <c r="B24" s="7" t="s">
        <v>25</v>
      </c>
      <c r="C24" s="128" t="s">
        <v>26</v>
      </c>
      <c r="D24" s="105"/>
      <c r="E24" s="106"/>
      <c r="F24" s="8" t="s">
        <v>27</v>
      </c>
      <c r="G24" s="8" t="s">
        <v>28</v>
      </c>
      <c r="H24" s="8" t="s">
        <v>29</v>
      </c>
      <c r="I24" s="8" t="s">
        <v>30</v>
      </c>
      <c r="J24" s="8" t="s">
        <v>31</v>
      </c>
      <c r="K24" s="8" t="s">
        <v>32</v>
      </c>
      <c r="L24" s="9" t="s">
        <v>33</v>
      </c>
      <c r="M24" s="9" t="s">
        <v>34</v>
      </c>
      <c r="N24" s="9" t="s">
        <v>35</v>
      </c>
      <c r="O24" s="9" t="s">
        <v>36</v>
      </c>
      <c r="P24" s="10" t="s">
        <v>37</v>
      </c>
      <c r="Q24" s="9" t="s">
        <v>38</v>
      </c>
      <c r="R24" s="9" t="s">
        <v>39</v>
      </c>
      <c r="S24" s="9" t="s">
        <v>40</v>
      </c>
      <c r="T24" s="9" t="s">
        <v>41</v>
      </c>
      <c r="U24" s="10" t="s">
        <v>42</v>
      </c>
      <c r="V24" s="97" t="s">
        <v>43</v>
      </c>
      <c r="W24" s="97" t="s">
        <v>44</v>
      </c>
      <c r="X24" s="97" t="s">
        <v>45</v>
      </c>
      <c r="Y24" s="97" t="s">
        <v>46</v>
      </c>
      <c r="Z24" s="10" t="s">
        <v>47</v>
      </c>
      <c r="AA24" s="11" t="s">
        <v>48</v>
      </c>
      <c r="AB24" s="11" t="s">
        <v>49</v>
      </c>
      <c r="AC24" s="12" t="s">
        <v>50</v>
      </c>
      <c r="AD24" s="11" t="s">
        <v>51</v>
      </c>
      <c r="AE24" s="1"/>
    </row>
    <row r="25" spans="1:31" ht="69.75" customHeight="1">
      <c r="A25" s="1"/>
      <c r="B25" s="13">
        <v>1</v>
      </c>
      <c r="C25" s="129" t="s">
        <v>52</v>
      </c>
      <c r="D25" s="105"/>
      <c r="E25" s="106"/>
      <c r="F25" s="14"/>
      <c r="G25" s="15"/>
      <c r="H25" s="10" t="s">
        <v>53</v>
      </c>
      <c r="I25" s="16">
        <f>+I26+I32+I36+I41</f>
        <v>1312</v>
      </c>
      <c r="J25" s="16">
        <f t="shared" ref="J25:K25" si="0">J26+J32+J36+J41</f>
        <v>40</v>
      </c>
      <c r="K25" s="16">
        <f t="shared" si="0"/>
        <v>1352</v>
      </c>
      <c r="L25" s="17">
        <f t="shared" ref="L25:O25" si="1">+L26+L32+L36+L41</f>
        <v>38</v>
      </c>
      <c r="M25" s="17">
        <f t="shared" si="1"/>
        <v>86</v>
      </c>
      <c r="N25" s="17">
        <f t="shared" si="1"/>
        <v>76</v>
      </c>
      <c r="O25" s="17">
        <f t="shared" si="1"/>
        <v>119</v>
      </c>
      <c r="P25" s="18">
        <f>+L25+M25+N25+O25</f>
        <v>319</v>
      </c>
      <c r="Q25" s="16">
        <f t="shared" ref="Q25:T25" si="2">+Q26+Q32+Q36+Q41</f>
        <v>218</v>
      </c>
      <c r="R25" s="16">
        <f t="shared" si="2"/>
        <v>73</v>
      </c>
      <c r="S25" s="16">
        <f t="shared" si="2"/>
        <v>60</v>
      </c>
      <c r="T25" s="16">
        <f t="shared" si="2"/>
        <v>143</v>
      </c>
      <c r="U25" s="16">
        <f>SUM(U26+U32+U36+U41)</f>
        <v>494</v>
      </c>
      <c r="V25" s="16">
        <f>+V26+V32+V36+V41</f>
        <v>95</v>
      </c>
      <c r="W25" s="16">
        <f t="shared" ref="W25:Y25" si="3">+W26+W32+W36+W41</f>
        <v>0</v>
      </c>
      <c r="X25" s="16">
        <f t="shared" si="3"/>
        <v>0</v>
      </c>
      <c r="Y25" s="16">
        <f t="shared" si="3"/>
        <v>0</v>
      </c>
      <c r="Z25" s="20">
        <f t="shared" ref="Z25:Z45" si="4">SUM(V25:Y25)</f>
        <v>95</v>
      </c>
      <c r="AA25" s="20">
        <f t="shared" ref="AA25:AA45" si="5">+P25+U25+Z25</f>
        <v>908</v>
      </c>
      <c r="AB25" s="21">
        <f>+AA25/K25</f>
        <v>0.67159763313609466</v>
      </c>
      <c r="AC25" s="22">
        <f>+AC26+AC32+AC36+AC41</f>
        <v>22135366</v>
      </c>
      <c r="AD25" s="23" t="s">
        <v>54</v>
      </c>
      <c r="AE25" s="1"/>
    </row>
    <row r="26" spans="1:31" ht="56.25" customHeight="1">
      <c r="A26" s="1"/>
      <c r="B26" s="24"/>
      <c r="C26" s="123"/>
      <c r="D26" s="124"/>
      <c r="E26" s="125"/>
      <c r="F26" s="25" t="s">
        <v>55</v>
      </c>
      <c r="G26" s="26"/>
      <c r="H26" s="27" t="s">
        <v>53</v>
      </c>
      <c r="I26" s="28">
        <v>390</v>
      </c>
      <c r="J26" s="28">
        <f t="shared" ref="J26:O26" si="6">+SUM(J27:J31)</f>
        <v>-390</v>
      </c>
      <c r="K26" s="28">
        <f t="shared" si="6"/>
        <v>0</v>
      </c>
      <c r="L26" s="29">
        <f t="shared" si="6"/>
        <v>0</v>
      </c>
      <c r="M26" s="29">
        <f t="shared" si="6"/>
        <v>0</v>
      </c>
      <c r="N26" s="29">
        <f t="shared" si="6"/>
        <v>0</v>
      </c>
      <c r="O26" s="29">
        <f t="shared" si="6"/>
        <v>0</v>
      </c>
      <c r="P26" s="29">
        <f t="shared" ref="P26:P45" si="7">+SUM(L26:O26)</f>
        <v>0</v>
      </c>
      <c r="Q26" s="28">
        <f t="shared" ref="Q26:T26" si="8">+SUM(Q27:Q31)</f>
        <v>0</v>
      </c>
      <c r="R26" s="28">
        <f t="shared" si="8"/>
        <v>0</v>
      </c>
      <c r="S26" s="28">
        <f t="shared" si="8"/>
        <v>0</v>
      </c>
      <c r="T26" s="28">
        <f t="shared" si="8"/>
        <v>0</v>
      </c>
      <c r="U26" s="30">
        <f t="shared" ref="U26:U34" si="9">SUM(Q26:T26)</f>
        <v>0</v>
      </c>
      <c r="V26" s="83">
        <v>0</v>
      </c>
      <c r="W26" s="83">
        <v>0</v>
      </c>
      <c r="X26" s="83">
        <v>0</v>
      </c>
      <c r="Y26" s="83">
        <v>0</v>
      </c>
      <c r="Z26" s="32">
        <f t="shared" si="4"/>
        <v>0</v>
      </c>
      <c r="AA26" s="32">
        <f t="shared" si="5"/>
        <v>0</v>
      </c>
      <c r="AB26" s="33">
        <v>0</v>
      </c>
      <c r="AC26" s="34"/>
      <c r="AD26" s="25"/>
      <c r="AE26" s="35">
        <f>K26+K32+K36+K41</f>
        <v>1352</v>
      </c>
    </row>
    <row r="27" spans="1:31" ht="33" customHeight="1">
      <c r="A27" s="1"/>
      <c r="B27" s="24"/>
      <c r="C27" s="122"/>
      <c r="D27" s="105"/>
      <c r="E27" s="106"/>
      <c r="F27" s="36"/>
      <c r="G27" s="37" t="s">
        <v>56</v>
      </c>
      <c r="H27" s="38" t="s">
        <v>53</v>
      </c>
      <c r="I27" s="39">
        <v>100</v>
      </c>
      <c r="J27" s="39">
        <f>-74-26</f>
        <v>-100</v>
      </c>
      <c r="K27" s="40">
        <f t="shared" ref="K27:K31" si="10">+I27+J27</f>
        <v>0</v>
      </c>
      <c r="L27" s="41">
        <v>0</v>
      </c>
      <c r="M27" s="41">
        <v>0</v>
      </c>
      <c r="N27" s="41">
        <v>0</v>
      </c>
      <c r="O27" s="41">
        <v>0</v>
      </c>
      <c r="P27" s="17">
        <f t="shared" si="7"/>
        <v>0</v>
      </c>
      <c r="Q27" s="42">
        <v>0</v>
      </c>
      <c r="R27" s="42">
        <v>0</v>
      </c>
      <c r="S27" s="42">
        <v>0</v>
      </c>
      <c r="T27" s="42">
        <v>0</v>
      </c>
      <c r="U27" s="43">
        <f t="shared" si="9"/>
        <v>0</v>
      </c>
      <c r="V27" s="79">
        <v>0</v>
      </c>
      <c r="W27" s="79">
        <v>0</v>
      </c>
      <c r="X27" s="79">
        <v>0</v>
      </c>
      <c r="Y27" s="79">
        <v>0</v>
      </c>
      <c r="Z27" s="20">
        <f t="shared" si="4"/>
        <v>0</v>
      </c>
      <c r="AA27" s="20">
        <f t="shared" si="5"/>
        <v>0</v>
      </c>
      <c r="AB27" s="44">
        <v>0</v>
      </c>
      <c r="AC27" s="45"/>
      <c r="AD27" s="45"/>
      <c r="AE27" s="1"/>
    </row>
    <row r="28" spans="1:31" ht="74.25" customHeight="1">
      <c r="A28" s="1"/>
      <c r="B28" s="24"/>
      <c r="C28" s="122"/>
      <c r="D28" s="105"/>
      <c r="E28" s="106"/>
      <c r="F28" s="46"/>
      <c r="G28" s="37" t="s">
        <v>57</v>
      </c>
      <c r="H28" s="38" t="s">
        <v>53</v>
      </c>
      <c r="I28" s="39">
        <v>45</v>
      </c>
      <c r="J28" s="39">
        <v>-45</v>
      </c>
      <c r="K28" s="40">
        <f t="shared" si="10"/>
        <v>0</v>
      </c>
      <c r="L28" s="41">
        <v>0</v>
      </c>
      <c r="M28" s="41">
        <v>0</v>
      </c>
      <c r="N28" s="41">
        <v>0</v>
      </c>
      <c r="O28" s="41">
        <v>0</v>
      </c>
      <c r="P28" s="17">
        <f t="shared" si="7"/>
        <v>0</v>
      </c>
      <c r="Q28" s="42">
        <v>0</v>
      </c>
      <c r="R28" s="42">
        <v>0</v>
      </c>
      <c r="S28" s="42">
        <v>0</v>
      </c>
      <c r="T28" s="42">
        <v>0</v>
      </c>
      <c r="U28" s="43">
        <f t="shared" si="9"/>
        <v>0</v>
      </c>
      <c r="V28" s="79">
        <v>0</v>
      </c>
      <c r="W28" s="79">
        <v>0</v>
      </c>
      <c r="X28" s="79">
        <v>0</v>
      </c>
      <c r="Y28" s="79">
        <v>0</v>
      </c>
      <c r="Z28" s="20">
        <f t="shared" si="4"/>
        <v>0</v>
      </c>
      <c r="AA28" s="20">
        <f t="shared" si="5"/>
        <v>0</v>
      </c>
      <c r="AB28" s="44">
        <v>0</v>
      </c>
      <c r="AC28" s="45"/>
      <c r="AD28" s="45"/>
      <c r="AE28" s="1"/>
    </row>
    <row r="29" spans="1:31" ht="51" customHeight="1">
      <c r="A29" s="1"/>
      <c r="B29" s="24"/>
      <c r="C29" s="123"/>
      <c r="D29" s="124"/>
      <c r="E29" s="125"/>
      <c r="F29" s="46"/>
      <c r="G29" s="37" t="s">
        <v>58</v>
      </c>
      <c r="H29" s="38" t="s">
        <v>53</v>
      </c>
      <c r="I29" s="39">
        <v>15</v>
      </c>
      <c r="J29" s="39">
        <v>-15</v>
      </c>
      <c r="K29" s="40">
        <f t="shared" si="10"/>
        <v>0</v>
      </c>
      <c r="L29" s="42">
        <v>0</v>
      </c>
      <c r="M29" s="41">
        <v>0</v>
      </c>
      <c r="N29" s="41">
        <v>0</v>
      </c>
      <c r="O29" s="41">
        <v>0</v>
      </c>
      <c r="P29" s="17">
        <f t="shared" si="7"/>
        <v>0</v>
      </c>
      <c r="Q29" s="42">
        <v>0</v>
      </c>
      <c r="R29" s="42">
        <v>0</v>
      </c>
      <c r="S29" s="42">
        <v>0</v>
      </c>
      <c r="T29" s="42">
        <v>0</v>
      </c>
      <c r="U29" s="43">
        <f t="shared" si="9"/>
        <v>0</v>
      </c>
      <c r="V29" s="79">
        <v>0</v>
      </c>
      <c r="W29" s="79">
        <v>0</v>
      </c>
      <c r="X29" s="79">
        <v>0</v>
      </c>
      <c r="Y29" s="79">
        <v>0</v>
      </c>
      <c r="Z29" s="20">
        <f t="shared" si="4"/>
        <v>0</v>
      </c>
      <c r="AA29" s="20">
        <f t="shared" si="5"/>
        <v>0</v>
      </c>
      <c r="AB29" s="44">
        <v>0</v>
      </c>
      <c r="AC29" s="45"/>
      <c r="AD29" s="45"/>
      <c r="AE29" s="1"/>
    </row>
    <row r="30" spans="1:31" ht="46.5" customHeight="1">
      <c r="A30" s="1"/>
      <c r="B30" s="24"/>
      <c r="C30" s="47"/>
      <c r="D30" s="48"/>
      <c r="E30" s="49"/>
      <c r="F30" s="46"/>
      <c r="G30" s="37" t="s">
        <v>59</v>
      </c>
      <c r="H30" s="38" t="s">
        <v>53</v>
      </c>
      <c r="I30" s="39">
        <v>50</v>
      </c>
      <c r="J30" s="39">
        <v>-50</v>
      </c>
      <c r="K30" s="40">
        <f t="shared" si="10"/>
        <v>0</v>
      </c>
      <c r="L30" s="41">
        <v>0</v>
      </c>
      <c r="M30" s="41">
        <v>0</v>
      </c>
      <c r="N30" s="41">
        <v>0</v>
      </c>
      <c r="O30" s="41">
        <v>0</v>
      </c>
      <c r="P30" s="17">
        <f t="shared" si="7"/>
        <v>0</v>
      </c>
      <c r="Q30" s="50">
        <v>0</v>
      </c>
      <c r="R30" s="50">
        <v>0</v>
      </c>
      <c r="S30" s="50">
        <v>0</v>
      </c>
      <c r="T30" s="50">
        <v>0</v>
      </c>
      <c r="U30" s="43">
        <f t="shared" si="9"/>
        <v>0</v>
      </c>
      <c r="V30" s="79">
        <v>0</v>
      </c>
      <c r="W30" s="79">
        <v>0</v>
      </c>
      <c r="X30" s="79">
        <v>0</v>
      </c>
      <c r="Y30" s="79">
        <v>0</v>
      </c>
      <c r="Z30" s="20">
        <f t="shared" si="4"/>
        <v>0</v>
      </c>
      <c r="AA30" s="20">
        <f t="shared" si="5"/>
        <v>0</v>
      </c>
      <c r="AB30" s="44">
        <v>0</v>
      </c>
      <c r="AC30" s="45"/>
      <c r="AD30" s="45"/>
      <c r="AE30" s="1"/>
    </row>
    <row r="31" spans="1:31" ht="57.75" customHeight="1">
      <c r="A31" s="1"/>
      <c r="B31" s="24"/>
      <c r="C31" s="47"/>
      <c r="D31" s="48"/>
      <c r="E31" s="49"/>
      <c r="F31" s="46"/>
      <c r="G31" s="37" t="s">
        <v>60</v>
      </c>
      <c r="H31" s="38" t="s">
        <v>53</v>
      </c>
      <c r="I31" s="51">
        <v>180</v>
      </c>
      <c r="J31" s="51">
        <v>-180</v>
      </c>
      <c r="K31" s="40">
        <f t="shared" si="10"/>
        <v>0</v>
      </c>
      <c r="L31" s="41">
        <v>0</v>
      </c>
      <c r="M31" s="41">
        <v>0</v>
      </c>
      <c r="N31" s="41">
        <v>0</v>
      </c>
      <c r="O31" s="41">
        <v>0</v>
      </c>
      <c r="P31" s="17">
        <f t="shared" si="7"/>
        <v>0</v>
      </c>
      <c r="Q31" s="50">
        <v>0</v>
      </c>
      <c r="R31" s="50">
        <v>0</v>
      </c>
      <c r="S31" s="50">
        <v>0</v>
      </c>
      <c r="T31" s="50">
        <v>0</v>
      </c>
      <c r="U31" s="43">
        <f t="shared" si="9"/>
        <v>0</v>
      </c>
      <c r="V31" s="79">
        <v>0</v>
      </c>
      <c r="W31" s="79">
        <v>0</v>
      </c>
      <c r="X31" s="79">
        <v>0</v>
      </c>
      <c r="Y31" s="79">
        <v>0</v>
      </c>
      <c r="Z31" s="20">
        <f t="shared" si="4"/>
        <v>0</v>
      </c>
      <c r="AA31" s="20">
        <f t="shared" si="5"/>
        <v>0</v>
      </c>
      <c r="AB31" s="44">
        <v>0</v>
      </c>
      <c r="AC31" s="45"/>
      <c r="AD31" s="45"/>
      <c r="AE31" s="1"/>
    </row>
    <row r="32" spans="1:31" ht="90" customHeight="1">
      <c r="A32" s="1"/>
      <c r="B32" s="24"/>
      <c r="C32" s="122"/>
      <c r="D32" s="105"/>
      <c r="E32" s="106"/>
      <c r="F32" s="25" t="s">
        <v>61</v>
      </c>
      <c r="G32" s="25"/>
      <c r="H32" s="27" t="s">
        <v>53</v>
      </c>
      <c r="I32" s="30">
        <v>255</v>
      </c>
      <c r="J32" s="30">
        <f>+SUM(J33:J35)</f>
        <v>362</v>
      </c>
      <c r="K32" s="30">
        <f>SUM(K33:K35)</f>
        <v>617</v>
      </c>
      <c r="L32" s="29">
        <f t="shared" ref="L32:O32" si="11">+SUM(L33:L35)</f>
        <v>21</v>
      </c>
      <c r="M32" s="29">
        <f t="shared" si="11"/>
        <v>47</v>
      </c>
      <c r="N32" s="29">
        <f t="shared" si="11"/>
        <v>46</v>
      </c>
      <c r="O32" s="29">
        <f t="shared" si="11"/>
        <v>68</v>
      </c>
      <c r="P32" s="29">
        <f t="shared" si="7"/>
        <v>182</v>
      </c>
      <c r="Q32" s="30">
        <f t="shared" ref="Q32:T32" si="12">+SUM(Q33:Q35)</f>
        <v>170</v>
      </c>
      <c r="R32" s="30">
        <f t="shared" si="12"/>
        <v>46</v>
      </c>
      <c r="S32" s="30">
        <f t="shared" si="12"/>
        <v>21</v>
      </c>
      <c r="T32" s="30">
        <f t="shared" si="12"/>
        <v>45</v>
      </c>
      <c r="U32" s="30">
        <f t="shared" si="9"/>
        <v>282</v>
      </c>
      <c r="V32" s="82">
        <f>+V33+V34</f>
        <v>64</v>
      </c>
      <c r="W32" s="82">
        <f t="shared" ref="W32:Y32" si="13">+W33+W34</f>
        <v>0</v>
      </c>
      <c r="X32" s="82">
        <f t="shared" si="13"/>
        <v>0</v>
      </c>
      <c r="Y32" s="82">
        <f t="shared" si="13"/>
        <v>0</v>
      </c>
      <c r="Z32" s="32">
        <f t="shared" si="4"/>
        <v>64</v>
      </c>
      <c r="AA32" s="32">
        <f t="shared" si="5"/>
        <v>528</v>
      </c>
      <c r="AB32" s="33">
        <f t="shared" ref="AB32:AB45" si="14">SUM(AA32/K32)</f>
        <v>0.85575364667747167</v>
      </c>
      <c r="AC32" s="52">
        <f>6982005+293188+133707</f>
        <v>7408900</v>
      </c>
      <c r="AD32" s="52"/>
      <c r="AE32" s="1"/>
    </row>
    <row r="33" spans="1:31" ht="84.75" customHeight="1">
      <c r="A33" s="1"/>
      <c r="B33" s="24"/>
      <c r="C33" s="123"/>
      <c r="D33" s="124"/>
      <c r="E33" s="125"/>
      <c r="F33" s="53"/>
      <c r="G33" s="54" t="s">
        <v>62</v>
      </c>
      <c r="H33" s="55" t="s">
        <v>53</v>
      </c>
      <c r="I33" s="56">
        <v>66</v>
      </c>
      <c r="J33" s="56">
        <f>75+34+19+9</f>
        <v>137</v>
      </c>
      <c r="K33" s="56">
        <f t="shared" ref="K33:K35" si="15">I33+J33</f>
        <v>203</v>
      </c>
      <c r="L33" s="57">
        <v>15</v>
      </c>
      <c r="M33" s="57">
        <v>20</v>
      </c>
      <c r="N33" s="57">
        <v>21</v>
      </c>
      <c r="O33" s="57">
        <v>29</v>
      </c>
      <c r="P33" s="58">
        <f t="shared" si="7"/>
        <v>85</v>
      </c>
      <c r="Q33" s="59">
        <v>74</v>
      </c>
      <c r="R33" s="59">
        <f>40-24</f>
        <v>16</v>
      </c>
      <c r="S33" s="59">
        <v>0</v>
      </c>
      <c r="T33" s="59">
        <v>0</v>
      </c>
      <c r="U33" s="60">
        <f t="shared" si="9"/>
        <v>90</v>
      </c>
      <c r="V33" s="81">
        <v>28</v>
      </c>
      <c r="W33" s="81"/>
      <c r="X33" s="81"/>
      <c r="Y33" s="81"/>
      <c r="Z33" s="61">
        <f t="shared" si="4"/>
        <v>28</v>
      </c>
      <c r="AA33" s="61">
        <f t="shared" si="5"/>
        <v>203</v>
      </c>
      <c r="AB33" s="62">
        <f t="shared" si="14"/>
        <v>1</v>
      </c>
      <c r="AC33" s="45"/>
      <c r="AD33" s="45"/>
      <c r="AE33" s="1"/>
    </row>
    <row r="34" spans="1:31" ht="84.75" customHeight="1">
      <c r="A34" s="1"/>
      <c r="B34" s="24"/>
      <c r="C34" s="47"/>
      <c r="D34" s="48"/>
      <c r="E34" s="49"/>
      <c r="F34" s="63"/>
      <c r="G34" s="37" t="s">
        <v>63</v>
      </c>
      <c r="H34" s="38" t="s">
        <v>53</v>
      </c>
      <c r="I34" s="39">
        <v>179</v>
      </c>
      <c r="J34" s="39">
        <f>112+93</f>
        <v>205</v>
      </c>
      <c r="K34" s="39">
        <f t="shared" si="15"/>
        <v>384</v>
      </c>
      <c r="L34" s="41">
        <v>5</v>
      </c>
      <c r="M34" s="41">
        <v>22</v>
      </c>
      <c r="N34" s="41">
        <v>23</v>
      </c>
      <c r="O34" s="57">
        <v>32</v>
      </c>
      <c r="P34" s="17">
        <f t="shared" si="7"/>
        <v>82</v>
      </c>
      <c r="Q34" s="59">
        <v>92</v>
      </c>
      <c r="R34" s="59">
        <v>26</v>
      </c>
      <c r="S34" s="59">
        <v>18</v>
      </c>
      <c r="T34" s="59">
        <v>41</v>
      </c>
      <c r="U34" s="43">
        <f t="shared" si="9"/>
        <v>177</v>
      </c>
      <c r="V34" s="79">
        <v>36</v>
      </c>
      <c r="W34" s="79"/>
      <c r="X34" s="79"/>
      <c r="Y34" s="100"/>
      <c r="Z34" s="20">
        <f t="shared" si="4"/>
        <v>36</v>
      </c>
      <c r="AA34" s="20">
        <f t="shared" si="5"/>
        <v>295</v>
      </c>
      <c r="AB34" s="44">
        <f t="shared" si="14"/>
        <v>0.76822916666666663</v>
      </c>
      <c r="AC34" s="45"/>
      <c r="AD34" s="45"/>
      <c r="AE34" s="1"/>
    </row>
    <row r="35" spans="1:31" ht="74.25" customHeight="1">
      <c r="A35" s="1"/>
      <c r="B35" s="24"/>
      <c r="C35" s="64"/>
      <c r="D35" s="65"/>
      <c r="E35" s="66"/>
      <c r="F35" s="63"/>
      <c r="G35" s="84" t="s">
        <v>64</v>
      </c>
      <c r="H35" s="85" t="s">
        <v>53</v>
      </c>
      <c r="I35" s="86">
        <v>10</v>
      </c>
      <c r="J35" s="86">
        <f>15+5</f>
        <v>20</v>
      </c>
      <c r="K35" s="86">
        <f t="shared" si="15"/>
        <v>30</v>
      </c>
      <c r="L35" s="87">
        <v>1</v>
      </c>
      <c r="M35" s="87">
        <v>5</v>
      </c>
      <c r="N35" s="87">
        <v>2</v>
      </c>
      <c r="O35" s="87">
        <v>7</v>
      </c>
      <c r="P35" s="88">
        <f t="shared" si="7"/>
        <v>15</v>
      </c>
      <c r="Q35" s="89">
        <v>4</v>
      </c>
      <c r="R35" s="90">
        <v>4</v>
      </c>
      <c r="S35" s="90">
        <v>3</v>
      </c>
      <c r="T35" s="90">
        <v>4</v>
      </c>
      <c r="U35" s="91">
        <f>Q35+R35+S35+T35</f>
        <v>15</v>
      </c>
      <c r="V35" s="92">
        <v>0</v>
      </c>
      <c r="W35" s="92"/>
      <c r="X35" s="92"/>
      <c r="Y35" s="92"/>
      <c r="Z35" s="93">
        <f t="shared" si="4"/>
        <v>0</v>
      </c>
      <c r="AA35" s="93">
        <f t="shared" si="5"/>
        <v>30</v>
      </c>
      <c r="AB35" s="94">
        <f t="shared" si="14"/>
        <v>1</v>
      </c>
      <c r="AC35" s="45"/>
      <c r="AD35" s="45"/>
      <c r="AE35" s="1"/>
    </row>
    <row r="36" spans="1:31" ht="106.5" customHeight="1">
      <c r="A36" s="1"/>
      <c r="B36" s="24"/>
      <c r="C36" s="64"/>
      <c r="D36" s="65"/>
      <c r="E36" s="66"/>
      <c r="F36" s="25" t="s">
        <v>65</v>
      </c>
      <c r="G36" s="67"/>
      <c r="H36" s="68" t="s">
        <v>53</v>
      </c>
      <c r="I36" s="30">
        <v>297</v>
      </c>
      <c r="J36" s="30">
        <f>+SUM(J37:J40)</f>
        <v>81</v>
      </c>
      <c r="K36" s="30">
        <f t="shared" ref="K36:O36" si="16">SUM(K37:K40)</f>
        <v>378</v>
      </c>
      <c r="L36" s="29">
        <f t="shared" si="16"/>
        <v>8</v>
      </c>
      <c r="M36" s="29">
        <f t="shared" si="16"/>
        <v>28</v>
      </c>
      <c r="N36" s="29">
        <f t="shared" si="16"/>
        <v>12</v>
      </c>
      <c r="O36" s="29">
        <f t="shared" si="16"/>
        <v>28</v>
      </c>
      <c r="P36" s="29">
        <f t="shared" si="7"/>
        <v>76</v>
      </c>
      <c r="Q36" s="31">
        <f t="shared" ref="Q36:T36" si="17">+SUM(Q37:Q40)</f>
        <v>36</v>
      </c>
      <c r="R36" s="31">
        <f t="shared" si="17"/>
        <v>16</v>
      </c>
      <c r="S36" s="31">
        <f t="shared" si="17"/>
        <v>30</v>
      </c>
      <c r="T36" s="31">
        <f t="shared" si="17"/>
        <v>28</v>
      </c>
      <c r="U36" s="31">
        <f>SUM(Q36:T36)</f>
        <v>110</v>
      </c>
      <c r="V36" s="31">
        <f>+SUM(V37:V40)</f>
        <v>22</v>
      </c>
      <c r="W36" s="31">
        <f t="shared" ref="W36:Y36" si="18">+SUM(W37:W40)</f>
        <v>0</v>
      </c>
      <c r="X36" s="31">
        <f t="shared" si="18"/>
        <v>0</v>
      </c>
      <c r="Y36" s="31">
        <f t="shared" si="18"/>
        <v>0</v>
      </c>
      <c r="Z36" s="32">
        <f t="shared" si="4"/>
        <v>22</v>
      </c>
      <c r="AA36" s="32">
        <f t="shared" si="5"/>
        <v>208</v>
      </c>
      <c r="AB36" s="33">
        <f t="shared" si="14"/>
        <v>0.55026455026455023</v>
      </c>
      <c r="AC36" s="52">
        <f>12187685+126577</f>
        <v>12314262</v>
      </c>
      <c r="AD36" s="52"/>
      <c r="AE36" s="1"/>
    </row>
    <row r="37" spans="1:31" ht="59.25" customHeight="1">
      <c r="A37" s="1"/>
      <c r="B37" s="24"/>
      <c r="C37" s="64"/>
      <c r="D37" s="65"/>
      <c r="E37" s="66"/>
      <c r="F37" s="37"/>
      <c r="G37" s="84" t="s">
        <v>66</v>
      </c>
      <c r="H37" s="95" t="s">
        <v>53</v>
      </c>
      <c r="I37" s="96">
        <v>20</v>
      </c>
      <c r="J37" s="96">
        <v>1</v>
      </c>
      <c r="K37" s="96">
        <f t="shared" ref="K37:K40" si="19">I37+J37</f>
        <v>21</v>
      </c>
      <c r="L37" s="87">
        <v>7</v>
      </c>
      <c r="M37" s="87">
        <v>0</v>
      </c>
      <c r="N37" s="87">
        <v>0</v>
      </c>
      <c r="O37" s="87">
        <v>6</v>
      </c>
      <c r="P37" s="88">
        <f t="shared" si="7"/>
        <v>13</v>
      </c>
      <c r="Q37" s="90">
        <v>8</v>
      </c>
      <c r="R37" s="90">
        <v>0</v>
      </c>
      <c r="S37" s="90">
        <v>0</v>
      </c>
      <c r="T37" s="90"/>
      <c r="U37" s="91">
        <f t="shared" ref="U37:U40" si="20">Q37+R37+S37+T37</f>
        <v>8</v>
      </c>
      <c r="V37" s="92">
        <v>0</v>
      </c>
      <c r="W37" s="92"/>
      <c r="X37" s="92"/>
      <c r="Y37" s="92"/>
      <c r="Z37" s="93">
        <f t="shared" si="4"/>
        <v>0</v>
      </c>
      <c r="AA37" s="93">
        <f t="shared" si="5"/>
        <v>21</v>
      </c>
      <c r="AB37" s="94">
        <f t="shared" si="14"/>
        <v>1</v>
      </c>
      <c r="AC37" s="45"/>
      <c r="AD37" s="45"/>
      <c r="AE37" s="1"/>
    </row>
    <row r="38" spans="1:31" ht="45.75" customHeight="1">
      <c r="A38" s="1"/>
      <c r="B38" s="24"/>
      <c r="C38" s="64"/>
      <c r="D38" s="65"/>
      <c r="E38" s="66"/>
      <c r="F38" s="37"/>
      <c r="G38" s="37" t="s">
        <v>67</v>
      </c>
      <c r="H38" s="38" t="s">
        <v>53</v>
      </c>
      <c r="I38" s="39">
        <v>120</v>
      </c>
      <c r="J38" s="51">
        <f>25+11+4</f>
        <v>40</v>
      </c>
      <c r="K38" s="51">
        <f t="shared" si="19"/>
        <v>160</v>
      </c>
      <c r="L38" s="41">
        <v>0</v>
      </c>
      <c r="M38" s="41">
        <v>19</v>
      </c>
      <c r="N38" s="41">
        <v>0</v>
      </c>
      <c r="O38" s="57">
        <v>9</v>
      </c>
      <c r="P38" s="17">
        <f t="shared" si="7"/>
        <v>28</v>
      </c>
      <c r="Q38" s="42">
        <v>16</v>
      </c>
      <c r="R38" s="42">
        <v>10</v>
      </c>
      <c r="S38" s="42">
        <v>18</v>
      </c>
      <c r="T38" s="42">
        <v>9</v>
      </c>
      <c r="U38" s="19">
        <f t="shared" si="20"/>
        <v>53</v>
      </c>
      <c r="V38" s="99">
        <v>0</v>
      </c>
      <c r="W38" s="99"/>
      <c r="X38" s="79"/>
      <c r="Y38" s="79"/>
      <c r="Z38" s="20">
        <f t="shared" si="4"/>
        <v>0</v>
      </c>
      <c r="AA38" s="20">
        <f t="shared" si="5"/>
        <v>81</v>
      </c>
      <c r="AB38" s="44">
        <f t="shared" si="14"/>
        <v>0.50624999999999998</v>
      </c>
      <c r="AC38" s="45"/>
      <c r="AD38" s="45"/>
      <c r="AE38" s="1"/>
    </row>
    <row r="39" spans="1:31" ht="75" customHeight="1">
      <c r="A39" s="1"/>
      <c r="B39" s="24"/>
      <c r="C39" s="122"/>
      <c r="D39" s="105"/>
      <c r="E39" s="106"/>
      <c r="F39" s="37"/>
      <c r="G39" s="37" t="s">
        <v>68</v>
      </c>
      <c r="H39" s="38" t="s">
        <v>53</v>
      </c>
      <c r="I39" s="39">
        <v>75</v>
      </c>
      <c r="J39" s="51">
        <f>26+7</f>
        <v>33</v>
      </c>
      <c r="K39" s="51">
        <f t="shared" si="19"/>
        <v>108</v>
      </c>
      <c r="L39" s="41">
        <v>0</v>
      </c>
      <c r="M39" s="41">
        <v>9</v>
      </c>
      <c r="N39" s="41">
        <v>12</v>
      </c>
      <c r="O39" s="57">
        <v>11</v>
      </c>
      <c r="P39" s="17">
        <f t="shared" si="7"/>
        <v>32</v>
      </c>
      <c r="Q39" s="42">
        <v>5</v>
      </c>
      <c r="R39" s="42">
        <v>6</v>
      </c>
      <c r="S39" s="42">
        <v>6</v>
      </c>
      <c r="T39" s="42">
        <v>6</v>
      </c>
      <c r="U39" s="19">
        <f t="shared" si="20"/>
        <v>23</v>
      </c>
      <c r="V39" s="99">
        <v>0</v>
      </c>
      <c r="W39" s="79"/>
      <c r="X39" s="79"/>
      <c r="Y39" s="79"/>
      <c r="Z39" s="20">
        <f t="shared" si="4"/>
        <v>0</v>
      </c>
      <c r="AA39" s="20">
        <f t="shared" si="5"/>
        <v>55</v>
      </c>
      <c r="AB39" s="44">
        <f t="shared" si="14"/>
        <v>0.5092592592592593</v>
      </c>
      <c r="AC39" s="45"/>
      <c r="AD39" s="45"/>
      <c r="AE39" s="1"/>
    </row>
    <row r="40" spans="1:31" ht="48.75" customHeight="1">
      <c r="A40" s="1"/>
      <c r="B40" s="24"/>
      <c r="C40" s="64"/>
      <c r="D40" s="65"/>
      <c r="E40" s="66"/>
      <c r="F40" s="37"/>
      <c r="G40" s="37" t="s">
        <v>69</v>
      </c>
      <c r="H40" s="38" t="s">
        <v>53</v>
      </c>
      <c r="I40" s="39">
        <v>82</v>
      </c>
      <c r="J40" s="51">
        <v>7</v>
      </c>
      <c r="K40" s="51">
        <f t="shared" si="19"/>
        <v>89</v>
      </c>
      <c r="L40" s="41">
        <v>1</v>
      </c>
      <c r="M40" s="41">
        <v>0</v>
      </c>
      <c r="N40" s="41">
        <v>0</v>
      </c>
      <c r="O40" s="57">
        <v>2</v>
      </c>
      <c r="P40" s="17">
        <f t="shared" si="7"/>
        <v>3</v>
      </c>
      <c r="Q40" s="69">
        <v>7</v>
      </c>
      <c r="R40" s="42">
        <v>0</v>
      </c>
      <c r="S40" s="42">
        <v>6</v>
      </c>
      <c r="T40" s="42">
        <v>13</v>
      </c>
      <c r="U40" s="70">
        <f t="shared" si="20"/>
        <v>26</v>
      </c>
      <c r="V40" s="99">
        <v>22</v>
      </c>
      <c r="W40" s="99"/>
      <c r="X40" s="79"/>
      <c r="Y40" s="79"/>
      <c r="Z40" s="20">
        <f t="shared" si="4"/>
        <v>22</v>
      </c>
      <c r="AA40" s="20">
        <f t="shared" si="5"/>
        <v>51</v>
      </c>
      <c r="AB40" s="44">
        <f t="shared" si="14"/>
        <v>0.5730337078651685</v>
      </c>
      <c r="AC40" s="45"/>
      <c r="AD40" s="45"/>
      <c r="AE40" s="1"/>
    </row>
    <row r="41" spans="1:31" ht="84.75" customHeight="1">
      <c r="A41" s="1"/>
      <c r="B41" s="24"/>
      <c r="C41" s="64"/>
      <c r="D41" s="65"/>
      <c r="E41" s="66"/>
      <c r="F41" s="25" t="s">
        <v>70</v>
      </c>
      <c r="G41" s="25"/>
      <c r="H41" s="27" t="s">
        <v>53</v>
      </c>
      <c r="I41" s="30">
        <v>370</v>
      </c>
      <c r="J41" s="30">
        <f>+SUM(J42:J45)</f>
        <v>-13</v>
      </c>
      <c r="K41" s="30">
        <f t="shared" ref="K41:O41" si="21">SUM(K42:K45)</f>
        <v>357</v>
      </c>
      <c r="L41" s="29">
        <f t="shared" si="21"/>
        <v>9</v>
      </c>
      <c r="M41" s="29">
        <f t="shared" si="21"/>
        <v>11</v>
      </c>
      <c r="N41" s="29">
        <f t="shared" si="21"/>
        <v>18</v>
      </c>
      <c r="O41" s="29">
        <f t="shared" si="21"/>
        <v>23</v>
      </c>
      <c r="P41" s="29">
        <f t="shared" si="7"/>
        <v>61</v>
      </c>
      <c r="Q41" s="29">
        <f>+SUM(Q42:Q45)</f>
        <v>12</v>
      </c>
      <c r="R41" s="29">
        <f t="shared" ref="R41:T41" si="22">R42+R43+R44+R45</f>
        <v>11</v>
      </c>
      <c r="S41" s="29">
        <f t="shared" si="22"/>
        <v>9</v>
      </c>
      <c r="T41" s="29">
        <f t="shared" si="22"/>
        <v>70</v>
      </c>
      <c r="U41" s="31">
        <f>SUM(Q41:T41)</f>
        <v>102</v>
      </c>
      <c r="V41" s="80">
        <f>+V42+V43+V44+V45</f>
        <v>9</v>
      </c>
      <c r="W41" s="80">
        <f t="shared" ref="W41:Y41" si="23">+W42+W43+W44+W45</f>
        <v>0</v>
      </c>
      <c r="X41" s="80">
        <f t="shared" si="23"/>
        <v>0</v>
      </c>
      <c r="Y41" s="80">
        <f t="shared" si="23"/>
        <v>0</v>
      </c>
      <c r="Z41" s="32">
        <f t="shared" si="4"/>
        <v>9</v>
      </c>
      <c r="AA41" s="32">
        <f t="shared" si="5"/>
        <v>172</v>
      </c>
      <c r="AB41" s="71">
        <f t="shared" si="14"/>
        <v>0.48179271708683474</v>
      </c>
      <c r="AC41" s="52">
        <v>2412204</v>
      </c>
      <c r="AD41" s="52"/>
      <c r="AE41" s="1"/>
    </row>
    <row r="42" spans="1:31" ht="92.25" customHeight="1">
      <c r="A42" s="1"/>
      <c r="B42" s="24"/>
      <c r="C42" s="64"/>
      <c r="D42" s="65"/>
      <c r="E42" s="66"/>
      <c r="F42" s="37"/>
      <c r="G42" s="37" t="s">
        <v>71</v>
      </c>
      <c r="H42" s="38" t="s">
        <v>53</v>
      </c>
      <c r="I42" s="39">
        <v>40</v>
      </c>
      <c r="J42" s="39">
        <f>-20+5+11</f>
        <v>-4</v>
      </c>
      <c r="K42" s="39">
        <f t="shared" ref="K42:K45" si="24">I42+J42</f>
        <v>36</v>
      </c>
      <c r="L42" s="41">
        <v>0</v>
      </c>
      <c r="M42" s="41">
        <v>0</v>
      </c>
      <c r="N42" s="41">
        <v>0</v>
      </c>
      <c r="O42" s="57">
        <v>5</v>
      </c>
      <c r="P42" s="17">
        <f t="shared" si="7"/>
        <v>5</v>
      </c>
      <c r="Q42" s="42">
        <v>0</v>
      </c>
      <c r="R42" s="42">
        <v>0</v>
      </c>
      <c r="S42" s="41">
        <v>6</v>
      </c>
      <c r="T42" s="42">
        <f>3+5</f>
        <v>8</v>
      </c>
      <c r="U42" s="19">
        <f t="shared" ref="U42:U45" si="25">Q42+R42+S42+T42</f>
        <v>14</v>
      </c>
      <c r="V42" s="79">
        <v>7</v>
      </c>
      <c r="W42" s="79"/>
      <c r="X42" s="79"/>
      <c r="Y42" s="98"/>
      <c r="Z42" s="20">
        <f t="shared" si="4"/>
        <v>7</v>
      </c>
      <c r="AA42" s="20">
        <f t="shared" si="5"/>
        <v>26</v>
      </c>
      <c r="AB42" s="44">
        <f t="shared" si="14"/>
        <v>0.72222222222222221</v>
      </c>
      <c r="AC42" s="45"/>
      <c r="AD42" s="45"/>
      <c r="AE42" s="1"/>
    </row>
    <row r="43" spans="1:31" ht="44.25" customHeight="1">
      <c r="A43" s="1"/>
      <c r="B43" s="24"/>
      <c r="C43" s="64"/>
      <c r="D43" s="65"/>
      <c r="E43" s="66"/>
      <c r="F43" s="37"/>
      <c r="G43" s="37" t="s">
        <v>72</v>
      </c>
      <c r="H43" s="38" t="s">
        <v>53</v>
      </c>
      <c r="I43" s="39">
        <v>120</v>
      </c>
      <c r="J43" s="39">
        <f>-70+34</f>
        <v>-36</v>
      </c>
      <c r="K43" s="39">
        <f t="shared" si="24"/>
        <v>84</v>
      </c>
      <c r="L43" s="41">
        <v>0</v>
      </c>
      <c r="M43" s="41">
        <v>0</v>
      </c>
      <c r="N43" s="41">
        <v>0</v>
      </c>
      <c r="O43" s="57">
        <v>0</v>
      </c>
      <c r="P43" s="17">
        <f t="shared" si="7"/>
        <v>0</v>
      </c>
      <c r="Q43" s="42">
        <v>0</v>
      </c>
      <c r="R43" s="42">
        <v>0</v>
      </c>
      <c r="S43" s="42">
        <v>0</v>
      </c>
      <c r="T43" s="41">
        <f>37+2</f>
        <v>39</v>
      </c>
      <c r="U43" s="19">
        <f t="shared" si="25"/>
        <v>39</v>
      </c>
      <c r="V43" s="79">
        <v>2</v>
      </c>
      <c r="W43" s="79"/>
      <c r="X43" s="79"/>
      <c r="Y43" s="98"/>
      <c r="Z43" s="20">
        <f t="shared" si="4"/>
        <v>2</v>
      </c>
      <c r="AA43" s="20">
        <f t="shared" si="5"/>
        <v>41</v>
      </c>
      <c r="AB43" s="44">
        <f t="shared" si="14"/>
        <v>0.48809523809523808</v>
      </c>
      <c r="AC43" s="45"/>
      <c r="AD43" s="45"/>
      <c r="AE43" s="1"/>
    </row>
    <row r="44" spans="1:31" ht="57.75" customHeight="1">
      <c r="A44" s="1"/>
      <c r="B44" s="24"/>
      <c r="C44" s="122"/>
      <c r="D44" s="105"/>
      <c r="E44" s="106"/>
      <c r="F44" s="37"/>
      <c r="G44" s="37" t="s">
        <v>73</v>
      </c>
      <c r="H44" s="38" t="s">
        <v>53</v>
      </c>
      <c r="I44" s="39">
        <v>200</v>
      </c>
      <c r="J44" s="39">
        <f>-36+56</f>
        <v>20</v>
      </c>
      <c r="K44" s="39">
        <f t="shared" si="24"/>
        <v>220</v>
      </c>
      <c r="L44" s="41">
        <v>9</v>
      </c>
      <c r="M44" s="41">
        <v>10</v>
      </c>
      <c r="N44" s="41">
        <v>17</v>
      </c>
      <c r="O44" s="57">
        <v>16</v>
      </c>
      <c r="P44" s="17">
        <f t="shared" si="7"/>
        <v>52</v>
      </c>
      <c r="Q44" s="41">
        <v>11</v>
      </c>
      <c r="R44" s="72">
        <v>9</v>
      </c>
      <c r="S44" s="41">
        <v>3</v>
      </c>
      <c r="T44" s="42">
        <v>19</v>
      </c>
      <c r="U44" s="19">
        <f t="shared" si="25"/>
        <v>42</v>
      </c>
      <c r="V44" s="79">
        <v>0</v>
      </c>
      <c r="W44" s="79"/>
      <c r="X44" s="79"/>
      <c r="Y44" s="98"/>
      <c r="Z44" s="20">
        <f t="shared" si="4"/>
        <v>0</v>
      </c>
      <c r="AA44" s="20">
        <f t="shared" si="5"/>
        <v>94</v>
      </c>
      <c r="AB44" s="44">
        <f t="shared" si="14"/>
        <v>0.42727272727272725</v>
      </c>
      <c r="AC44" s="73"/>
      <c r="AD44" s="73"/>
      <c r="AE44" s="1"/>
    </row>
    <row r="45" spans="1:31" ht="90" customHeight="1">
      <c r="A45" s="1"/>
      <c r="B45" s="24"/>
      <c r="C45" s="122"/>
      <c r="D45" s="105"/>
      <c r="E45" s="106"/>
      <c r="F45" s="37"/>
      <c r="G45" s="74" t="s">
        <v>74</v>
      </c>
      <c r="H45" s="55" t="s">
        <v>53</v>
      </c>
      <c r="I45" s="56">
        <v>10</v>
      </c>
      <c r="J45" s="56">
        <f>-3+7+3</f>
        <v>7</v>
      </c>
      <c r="K45" s="56">
        <f t="shared" si="24"/>
        <v>17</v>
      </c>
      <c r="L45" s="57">
        <v>0</v>
      </c>
      <c r="M45" s="57">
        <v>1</v>
      </c>
      <c r="N45" s="57">
        <v>1</v>
      </c>
      <c r="O45" s="57">
        <v>2</v>
      </c>
      <c r="P45" s="58">
        <f t="shared" si="7"/>
        <v>4</v>
      </c>
      <c r="Q45" s="75">
        <v>1</v>
      </c>
      <c r="R45" s="75">
        <v>2</v>
      </c>
      <c r="S45" s="75">
        <v>0</v>
      </c>
      <c r="T45" s="42">
        <v>4</v>
      </c>
      <c r="U45" s="19">
        <f t="shared" si="25"/>
        <v>7</v>
      </c>
      <c r="V45" s="79">
        <v>0</v>
      </c>
      <c r="W45" s="79"/>
      <c r="X45" s="79"/>
      <c r="Y45" s="79"/>
      <c r="Z45" s="20">
        <f t="shared" si="4"/>
        <v>0</v>
      </c>
      <c r="AA45" s="20">
        <f t="shared" si="5"/>
        <v>11</v>
      </c>
      <c r="AB45" s="44">
        <f t="shared" si="14"/>
        <v>0.6470588235294118</v>
      </c>
      <c r="AC45" s="73"/>
      <c r="AD45" s="73"/>
      <c r="AE45" s="1"/>
    </row>
    <row r="46" spans="1:31" ht="36.75" customHeight="1">
      <c r="A46" s="1"/>
      <c r="B46" s="126" t="s">
        <v>75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6"/>
      <c r="AE46" s="1"/>
    </row>
    <row r="47" spans="1:31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2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2.75" customHeight="1">
      <c r="A48" s="1"/>
      <c r="B48" s="1"/>
      <c r="C48" s="1"/>
      <c r="D48" s="1"/>
      <c r="E48" s="1"/>
      <c r="F48" s="1"/>
      <c r="G48" s="1"/>
      <c r="H48" s="1"/>
      <c r="I48" s="35"/>
      <c r="J48" s="35"/>
      <c r="K48" s="1"/>
      <c r="L48" s="1"/>
      <c r="M48" s="1"/>
      <c r="N48" s="1"/>
      <c r="O48" s="1"/>
      <c r="P48" s="1"/>
      <c r="Q48" s="1"/>
      <c r="R48" s="1"/>
      <c r="S48" s="2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2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35"/>
      <c r="Q50" s="1"/>
      <c r="R50" s="1"/>
      <c r="S50" s="2"/>
      <c r="T50" s="1"/>
      <c r="U50" s="1"/>
      <c r="V50" s="1"/>
      <c r="W50" s="1"/>
      <c r="X50" s="35"/>
      <c r="Y50" s="1"/>
      <c r="Z50" s="1"/>
      <c r="AA50" s="1"/>
      <c r="AB50" s="1"/>
      <c r="AC50" s="1"/>
      <c r="AD50" s="1"/>
      <c r="AE50" s="1"/>
    </row>
    <row r="51" spans="1:31" ht="12.75" customHeight="1">
      <c r="A51" s="1"/>
      <c r="B51" s="1"/>
      <c r="C51" s="1"/>
      <c r="D51" s="1"/>
      <c r="E51" s="1"/>
      <c r="F51" s="1"/>
      <c r="G51" s="1"/>
      <c r="H51" s="1"/>
      <c r="I51" s="35"/>
      <c r="J51" s="35"/>
      <c r="K51" s="35"/>
      <c r="L51" s="1"/>
      <c r="M51" s="1"/>
      <c r="N51" s="1"/>
      <c r="O51" s="1"/>
      <c r="P51" s="76"/>
      <c r="Q51" s="35"/>
      <c r="R51" s="1"/>
      <c r="S51" s="2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35"/>
      <c r="R52" s="1"/>
      <c r="S52" s="2"/>
      <c r="T52" s="1"/>
      <c r="U52" s="35"/>
      <c r="V52" s="1"/>
      <c r="W52" s="35"/>
      <c r="X52" s="35"/>
      <c r="Y52" s="1"/>
      <c r="Z52" s="1"/>
      <c r="AA52" s="1"/>
      <c r="AB52" s="1"/>
      <c r="AC52" s="1"/>
      <c r="AD52" s="1"/>
      <c r="AE52" s="1"/>
    </row>
    <row r="53" spans="1:31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35"/>
      <c r="N53" s="1"/>
      <c r="O53" s="1"/>
      <c r="P53" s="1"/>
      <c r="Q53" s="1"/>
      <c r="R53" s="1"/>
      <c r="S53" s="2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 t="s">
        <v>76</v>
      </c>
      <c r="R54" s="1"/>
      <c r="S54" s="77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 customHeight="1">
      <c r="A255" s="78"/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</row>
    <row r="256" spans="1:31" ht="15.75" customHeight="1">
      <c r="A256" s="78"/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</row>
    <row r="257" spans="1:31" ht="15.75" customHeight="1">
      <c r="A257" s="78"/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</row>
    <row r="258" spans="1:31" ht="15.75" customHeight="1">
      <c r="A258" s="78"/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</row>
    <row r="259" spans="1:31" ht="15.75" customHeight="1">
      <c r="A259" s="78"/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</row>
    <row r="260" spans="1:31" ht="15.75" customHeight="1">
      <c r="A260" s="78"/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</row>
    <row r="261" spans="1:31" ht="15.75" customHeight="1">
      <c r="A261" s="78"/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</row>
    <row r="262" spans="1:31" ht="15.75" customHeight="1">
      <c r="A262" s="78"/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</row>
    <row r="263" spans="1:31" ht="15.75" customHeight="1">
      <c r="A263" s="78"/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</row>
    <row r="264" spans="1:31" ht="15.75" customHeight="1">
      <c r="A264" s="78"/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</row>
    <row r="265" spans="1:31" ht="15.75" customHeight="1">
      <c r="A265" s="78"/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</row>
    <row r="266" spans="1:31" ht="15.75" customHeight="1">
      <c r="A266" s="78"/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</row>
    <row r="267" spans="1:31" ht="15.75" customHeight="1">
      <c r="A267" s="78"/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</row>
    <row r="268" spans="1:31" ht="15.75" customHeight="1">
      <c r="A268" s="78"/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</row>
    <row r="269" spans="1:31" ht="15.75" customHeight="1">
      <c r="A269" s="78"/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</row>
    <row r="270" spans="1:31" ht="15.75" customHeight="1">
      <c r="A270" s="78"/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</row>
    <row r="271" spans="1:31" ht="15.75" customHeight="1">
      <c r="A271" s="78"/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</row>
    <row r="272" spans="1:31" ht="15.75" customHeight="1">
      <c r="A272" s="78"/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</row>
    <row r="273" spans="1:31" ht="15.75" customHeight="1">
      <c r="A273" s="78"/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</row>
    <row r="274" spans="1:31" ht="15.75" customHeight="1">
      <c r="A274" s="78"/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</row>
    <row r="275" spans="1:31" ht="15.75" customHeight="1">
      <c r="A275" s="78"/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</row>
    <row r="276" spans="1:31" ht="15.75" customHeight="1">
      <c r="A276" s="78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</row>
    <row r="277" spans="1:31" ht="15.75" customHeight="1">
      <c r="A277" s="78"/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</row>
    <row r="278" spans="1:31" ht="15.75" customHeight="1">
      <c r="A278" s="78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</row>
    <row r="279" spans="1:31" ht="15.75" customHeight="1">
      <c r="A279" s="78"/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</row>
    <row r="280" spans="1:31" ht="15.75" customHeight="1">
      <c r="A280" s="78"/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</row>
    <row r="281" spans="1:31" ht="15.75" customHeight="1">
      <c r="A281" s="78"/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</row>
    <row r="282" spans="1:31" ht="15.75" customHeight="1">
      <c r="A282" s="78"/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</row>
    <row r="283" spans="1:31" ht="15.75" customHeight="1">
      <c r="A283" s="78"/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</row>
    <row r="284" spans="1:31" ht="15.75" customHeight="1">
      <c r="A284" s="78"/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</row>
    <row r="285" spans="1:31" ht="15.75" customHeight="1">
      <c r="A285" s="78"/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</row>
    <row r="286" spans="1:31" ht="15.75" customHeight="1">
      <c r="A286" s="78"/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</row>
    <row r="287" spans="1:31" ht="15.75" customHeight="1">
      <c r="A287" s="78"/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</row>
    <row r="288" spans="1:31" ht="15.75" customHeight="1">
      <c r="A288" s="78"/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</row>
    <row r="289" spans="1:31" ht="15.75" customHeight="1">
      <c r="A289" s="78"/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</row>
    <row r="290" spans="1:31" ht="15.75" customHeight="1">
      <c r="A290" s="78"/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</row>
    <row r="291" spans="1:31" ht="15.75" customHeight="1">
      <c r="A291" s="78"/>
      <c r="B291" s="78"/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</row>
    <row r="292" spans="1:31" ht="15.75" customHeight="1">
      <c r="A292" s="78"/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</row>
    <row r="293" spans="1:31" ht="15.75" customHeight="1">
      <c r="A293" s="78"/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</row>
    <row r="294" spans="1:31" ht="15.75" customHeight="1">
      <c r="A294" s="78"/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</row>
    <row r="295" spans="1:31" ht="15.75" customHeight="1">
      <c r="A295" s="78"/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</row>
    <row r="296" spans="1:31" ht="15.75" customHeight="1">
      <c r="A296" s="78"/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</row>
    <row r="297" spans="1:31" ht="15.75" customHeight="1">
      <c r="A297" s="78"/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</row>
    <row r="298" spans="1:31" ht="15.75" customHeight="1">
      <c r="A298" s="78"/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</row>
    <row r="299" spans="1:31" ht="15.75" customHeight="1">
      <c r="A299" s="78"/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</row>
    <row r="300" spans="1:31" ht="15.75" customHeight="1">
      <c r="A300" s="78"/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</row>
    <row r="301" spans="1:31" ht="15.75" customHeight="1">
      <c r="A301" s="78"/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</row>
    <row r="302" spans="1:31" ht="15.75" customHeight="1">
      <c r="A302" s="78"/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</row>
    <row r="303" spans="1:31" ht="15.75" customHeight="1">
      <c r="A303" s="78"/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</row>
    <row r="304" spans="1:31" ht="15.75" customHeight="1">
      <c r="A304" s="78"/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</row>
    <row r="305" spans="1:31" ht="15.75" customHeight="1">
      <c r="A305" s="78"/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</row>
    <row r="306" spans="1:31" ht="15.75" customHeight="1">
      <c r="A306" s="78"/>
      <c r="B306" s="78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</row>
    <row r="307" spans="1:31" ht="15.75" customHeight="1">
      <c r="A307" s="78"/>
      <c r="B307" s="78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</row>
    <row r="308" spans="1:31" ht="15.75" customHeight="1">
      <c r="A308" s="78"/>
      <c r="B308" s="78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</row>
    <row r="309" spans="1:31" ht="15.75" customHeight="1">
      <c r="A309" s="78"/>
      <c r="B309" s="78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</row>
    <row r="310" spans="1:31" ht="15.75" customHeight="1">
      <c r="A310" s="78"/>
      <c r="B310" s="78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</row>
    <row r="311" spans="1:31" ht="15.75" customHeight="1">
      <c r="A311" s="78"/>
      <c r="B311" s="78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</row>
    <row r="312" spans="1:31" ht="15.75" customHeight="1">
      <c r="A312" s="78"/>
      <c r="B312" s="78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</row>
    <row r="313" spans="1:31" ht="15.75" customHeight="1">
      <c r="A313" s="78"/>
      <c r="B313" s="78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</row>
    <row r="314" spans="1:31" ht="15.75" customHeight="1">
      <c r="A314" s="78"/>
      <c r="B314" s="78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</row>
    <row r="315" spans="1:31" ht="15.75" customHeight="1">
      <c r="A315" s="78"/>
      <c r="B315" s="78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</row>
    <row r="316" spans="1:31" ht="15.75" customHeight="1">
      <c r="A316" s="78"/>
      <c r="B316" s="78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</row>
    <row r="317" spans="1:31" ht="15.75" customHeight="1">
      <c r="A317" s="78"/>
      <c r="B317" s="78"/>
      <c r="C317" s="78"/>
      <c r="D317" s="78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</row>
    <row r="318" spans="1:31" ht="15.75" customHeight="1">
      <c r="A318" s="78"/>
      <c r="B318" s="78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</row>
    <row r="319" spans="1:31" ht="15.75" customHeight="1">
      <c r="A319" s="78"/>
      <c r="B319" s="78"/>
      <c r="C319" s="78"/>
      <c r="D319" s="78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</row>
    <row r="320" spans="1:31" ht="15.75" customHeight="1">
      <c r="A320" s="78"/>
      <c r="B320" s="78"/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</row>
    <row r="321" spans="1:31" ht="15.75" customHeight="1">
      <c r="A321" s="78"/>
      <c r="B321" s="78"/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</row>
    <row r="322" spans="1:31" ht="15.75" customHeight="1">
      <c r="A322" s="78"/>
      <c r="B322" s="78"/>
      <c r="C322" s="78"/>
      <c r="D322" s="78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</row>
    <row r="323" spans="1:31" ht="15.75" customHeight="1">
      <c r="A323" s="78"/>
      <c r="B323" s="78"/>
      <c r="C323" s="78"/>
      <c r="D323" s="78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</row>
    <row r="324" spans="1:31" ht="15.75" customHeight="1">
      <c r="A324" s="78"/>
      <c r="B324" s="78"/>
      <c r="C324" s="78"/>
      <c r="D324" s="78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</row>
    <row r="325" spans="1:31" ht="15.75" customHeight="1">
      <c r="A325" s="78"/>
      <c r="B325" s="78"/>
      <c r="C325" s="78"/>
      <c r="D325" s="78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</row>
    <row r="326" spans="1:31" ht="15.75" customHeight="1">
      <c r="A326" s="78"/>
      <c r="B326" s="78"/>
      <c r="C326" s="78"/>
      <c r="D326" s="78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</row>
    <row r="327" spans="1:31" ht="15.75" customHeight="1">
      <c r="A327" s="78"/>
      <c r="B327" s="78"/>
      <c r="C327" s="78"/>
      <c r="D327" s="78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</row>
    <row r="328" spans="1:31" ht="15.75" customHeight="1">
      <c r="A328" s="78"/>
      <c r="B328" s="78"/>
      <c r="C328" s="78"/>
      <c r="D328" s="78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</row>
    <row r="329" spans="1:31" ht="15.75" customHeight="1">
      <c r="A329" s="78"/>
      <c r="B329" s="78"/>
      <c r="C329" s="78"/>
      <c r="D329" s="78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</row>
    <row r="330" spans="1:31" ht="15.75" customHeight="1">
      <c r="A330" s="78"/>
      <c r="B330" s="78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</row>
    <row r="331" spans="1:31" ht="15.75" customHeight="1">
      <c r="A331" s="78"/>
      <c r="B331" s="78"/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</row>
    <row r="332" spans="1:31" ht="15.75" customHeight="1">
      <c r="A332" s="78"/>
      <c r="B332" s="78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</row>
    <row r="333" spans="1:31" ht="15.75" customHeight="1">
      <c r="A333" s="78"/>
      <c r="B333" s="78"/>
      <c r="C333" s="78"/>
      <c r="D333" s="78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</row>
    <row r="334" spans="1:31" ht="15.75" customHeight="1">
      <c r="A334" s="78"/>
      <c r="B334" s="78"/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</row>
    <row r="335" spans="1:31" ht="15.75" customHeight="1">
      <c r="A335" s="78"/>
      <c r="B335" s="78"/>
      <c r="C335" s="78"/>
      <c r="D335" s="78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</row>
    <row r="336" spans="1:31" ht="15.75" customHeight="1">
      <c r="A336" s="78"/>
      <c r="B336" s="78"/>
      <c r="C336" s="78"/>
      <c r="D336" s="78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</row>
    <row r="337" spans="1:31" ht="15.75" customHeight="1">
      <c r="A337" s="78"/>
      <c r="B337" s="78"/>
      <c r="C337" s="78"/>
      <c r="D337" s="78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</row>
    <row r="338" spans="1:31" ht="15.75" customHeight="1">
      <c r="A338" s="78"/>
      <c r="B338" s="78"/>
      <c r="C338" s="78"/>
      <c r="D338" s="78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</row>
    <row r="339" spans="1:31" ht="15.75" customHeight="1">
      <c r="A339" s="78"/>
      <c r="B339" s="78"/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</row>
    <row r="340" spans="1:31" ht="15.75" customHeight="1">
      <c r="A340" s="78"/>
      <c r="B340" s="78"/>
      <c r="C340" s="78"/>
      <c r="D340" s="78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</row>
    <row r="341" spans="1:31" ht="15.75" customHeight="1">
      <c r="A341" s="78"/>
      <c r="B341" s="78"/>
      <c r="C341" s="78"/>
      <c r="D341" s="78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</row>
    <row r="342" spans="1:31" ht="15.75" customHeight="1">
      <c r="A342" s="78"/>
      <c r="B342" s="78"/>
      <c r="C342" s="78"/>
      <c r="D342" s="78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</row>
    <row r="343" spans="1:31" ht="15.75" customHeight="1">
      <c r="A343" s="78"/>
      <c r="B343" s="78"/>
      <c r="C343" s="78"/>
      <c r="D343" s="78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</row>
    <row r="344" spans="1:31" ht="15.75" customHeight="1">
      <c r="A344" s="78"/>
      <c r="B344" s="78"/>
      <c r="C344" s="78"/>
      <c r="D344" s="78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</row>
    <row r="345" spans="1:31" ht="15.75" customHeight="1">
      <c r="A345" s="78"/>
      <c r="B345" s="78"/>
      <c r="C345" s="78"/>
      <c r="D345" s="78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</row>
    <row r="346" spans="1:31" ht="15.75" customHeight="1">
      <c r="A346" s="78"/>
      <c r="B346" s="78"/>
      <c r="C346" s="78"/>
      <c r="D346" s="78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</row>
    <row r="347" spans="1:31" ht="15.75" customHeight="1">
      <c r="A347" s="78"/>
      <c r="B347" s="78"/>
      <c r="C347" s="78"/>
      <c r="D347" s="78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</row>
    <row r="348" spans="1:31" ht="15.75" customHeight="1">
      <c r="A348" s="78"/>
      <c r="B348" s="78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</row>
    <row r="349" spans="1:31" ht="15.75" customHeight="1">
      <c r="A349" s="78"/>
      <c r="B349" s="78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</row>
    <row r="350" spans="1:31" ht="15.75" customHeight="1">
      <c r="A350" s="78"/>
      <c r="B350" s="78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</row>
    <row r="351" spans="1:31" ht="15.75" customHeight="1">
      <c r="A351" s="78"/>
      <c r="B351" s="78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</row>
    <row r="352" spans="1:31" ht="15.75" customHeight="1">
      <c r="A352" s="78"/>
      <c r="B352" s="78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</row>
    <row r="353" spans="1:31" ht="15.75" customHeight="1">
      <c r="A353" s="78"/>
      <c r="B353" s="78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</row>
    <row r="354" spans="1:31" ht="15.75" customHeight="1">
      <c r="A354" s="78"/>
      <c r="B354" s="78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</row>
    <row r="355" spans="1:31" ht="15.75" customHeight="1">
      <c r="A355" s="78"/>
      <c r="B355" s="78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</row>
    <row r="356" spans="1:31" ht="15.75" customHeight="1">
      <c r="A356" s="78"/>
      <c r="B356" s="78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</row>
    <row r="357" spans="1:31" ht="15.75" customHeight="1">
      <c r="A357" s="78"/>
      <c r="B357" s="78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</row>
    <row r="358" spans="1:31" ht="15.75" customHeight="1">
      <c r="A358" s="78"/>
      <c r="B358" s="78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</row>
    <row r="359" spans="1:31" ht="15.75" customHeight="1">
      <c r="A359" s="78"/>
      <c r="B359" s="78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</row>
    <row r="360" spans="1:31" ht="15.75" customHeight="1">
      <c r="A360" s="78"/>
      <c r="B360" s="78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</row>
    <row r="361" spans="1:31" ht="15.75" customHeight="1">
      <c r="A361" s="78"/>
      <c r="B361" s="78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</row>
    <row r="362" spans="1:31" ht="15.75" customHeight="1">
      <c r="A362" s="78"/>
      <c r="B362" s="78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</row>
    <row r="363" spans="1:31" ht="15.75" customHeight="1">
      <c r="A363" s="78"/>
      <c r="B363" s="78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</row>
    <row r="364" spans="1:31" ht="15.75" customHeight="1">
      <c r="A364" s="78"/>
      <c r="B364" s="78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</row>
    <row r="365" spans="1:31" ht="15.75" customHeight="1">
      <c r="A365" s="78"/>
      <c r="B365" s="78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</row>
    <row r="366" spans="1:31" ht="15.75" customHeight="1">
      <c r="A366" s="78"/>
      <c r="B366" s="78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</row>
    <row r="367" spans="1:31" ht="15.75" customHeight="1">
      <c r="A367" s="78"/>
      <c r="B367" s="78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</row>
    <row r="368" spans="1:31" ht="15.75" customHeight="1">
      <c r="A368" s="78"/>
      <c r="B368" s="78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</row>
    <row r="369" spans="1:31" ht="15.75" customHeight="1">
      <c r="A369" s="78"/>
      <c r="B369" s="78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</row>
    <row r="370" spans="1:31" ht="15.75" customHeight="1">
      <c r="A370" s="78"/>
      <c r="B370" s="78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</row>
    <row r="371" spans="1:31" ht="15.75" customHeight="1">
      <c r="A371" s="78"/>
      <c r="B371" s="78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</row>
    <row r="372" spans="1:31" ht="15.75" customHeight="1">
      <c r="A372" s="78"/>
      <c r="B372" s="78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</row>
    <row r="373" spans="1:31" ht="15.75" customHeight="1">
      <c r="A373" s="78"/>
      <c r="B373" s="78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</row>
    <row r="374" spans="1:31" ht="15.75" customHeight="1">
      <c r="A374" s="78"/>
      <c r="B374" s="78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</row>
    <row r="375" spans="1:31" ht="15.75" customHeight="1">
      <c r="A375" s="78"/>
      <c r="B375" s="78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</row>
    <row r="376" spans="1:31" ht="15.75" customHeight="1">
      <c r="A376" s="78"/>
      <c r="B376" s="78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</row>
    <row r="377" spans="1:31" ht="15.75" customHeight="1">
      <c r="A377" s="78"/>
      <c r="B377" s="78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</row>
    <row r="378" spans="1:31" ht="15.75" customHeight="1">
      <c r="A378" s="78"/>
      <c r="B378" s="78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</row>
    <row r="379" spans="1:31" ht="15.75" customHeight="1">
      <c r="A379" s="78"/>
      <c r="B379" s="78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</row>
    <row r="380" spans="1:31" ht="15.75" customHeight="1">
      <c r="A380" s="78"/>
      <c r="B380" s="78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</row>
    <row r="381" spans="1:31" ht="15.75" customHeight="1">
      <c r="A381" s="78"/>
      <c r="B381" s="78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</row>
    <row r="382" spans="1:31" ht="15.75" customHeight="1">
      <c r="A382" s="78"/>
      <c r="B382" s="78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</row>
    <row r="383" spans="1:31" ht="15.75" customHeight="1">
      <c r="A383" s="78"/>
      <c r="B383" s="78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</row>
    <row r="384" spans="1:31" ht="15.75" customHeight="1">
      <c r="A384" s="78"/>
      <c r="B384" s="78"/>
      <c r="C384" s="78"/>
      <c r="D384" s="78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</row>
    <row r="385" spans="1:31" ht="15.75" customHeight="1">
      <c r="A385" s="78"/>
      <c r="B385" s="78"/>
      <c r="C385" s="78"/>
      <c r="D385" s="78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</row>
    <row r="386" spans="1:31" ht="15.75" customHeight="1">
      <c r="A386" s="78"/>
      <c r="B386" s="78"/>
      <c r="C386" s="78"/>
      <c r="D386" s="78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</row>
    <row r="387" spans="1:31" ht="15.75" customHeight="1">
      <c r="A387" s="78"/>
      <c r="B387" s="78"/>
      <c r="C387" s="78"/>
      <c r="D387" s="78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</row>
    <row r="388" spans="1:31" ht="15.75" customHeight="1">
      <c r="A388" s="78"/>
      <c r="B388" s="78"/>
      <c r="C388" s="78"/>
      <c r="D388" s="78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</row>
    <row r="389" spans="1:31" ht="15.75" customHeight="1">
      <c r="A389" s="78"/>
      <c r="B389" s="78"/>
      <c r="C389" s="78"/>
      <c r="D389" s="78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</row>
    <row r="390" spans="1:31" ht="15.75" customHeight="1">
      <c r="A390" s="78"/>
      <c r="B390" s="78"/>
      <c r="C390" s="78"/>
      <c r="D390" s="78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</row>
    <row r="391" spans="1:31" ht="15.75" customHeight="1">
      <c r="A391" s="78"/>
      <c r="B391" s="78"/>
      <c r="C391" s="78"/>
      <c r="D391" s="78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</row>
    <row r="392" spans="1:31" ht="15.75" customHeight="1">
      <c r="A392" s="78"/>
      <c r="B392" s="78"/>
      <c r="C392" s="78"/>
      <c r="D392" s="78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</row>
    <row r="393" spans="1:31" ht="15.75" customHeight="1">
      <c r="A393" s="78"/>
      <c r="B393" s="78"/>
      <c r="C393" s="78"/>
      <c r="D393" s="78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</row>
    <row r="394" spans="1:31" ht="15.75" customHeight="1">
      <c r="A394" s="78"/>
      <c r="B394" s="78"/>
      <c r="C394" s="78"/>
      <c r="D394" s="78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</row>
    <row r="395" spans="1:31" ht="15.75" customHeight="1">
      <c r="A395" s="78"/>
      <c r="B395" s="78"/>
      <c r="C395" s="78"/>
      <c r="D395" s="78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</row>
    <row r="396" spans="1:31" ht="15.75" customHeight="1">
      <c r="A396" s="78"/>
      <c r="B396" s="78"/>
      <c r="C396" s="78"/>
      <c r="D396" s="78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</row>
    <row r="397" spans="1:31" ht="15.75" customHeight="1">
      <c r="A397" s="78"/>
      <c r="B397" s="78"/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</row>
    <row r="398" spans="1:31" ht="15.75" customHeight="1">
      <c r="A398" s="78"/>
      <c r="B398" s="78"/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</row>
    <row r="399" spans="1:31" ht="15.75" customHeight="1">
      <c r="A399" s="78"/>
      <c r="B399" s="78"/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</row>
    <row r="400" spans="1:31" ht="15.75" customHeight="1">
      <c r="A400" s="78"/>
      <c r="B400" s="78"/>
      <c r="C400" s="78"/>
      <c r="D400" s="78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</row>
    <row r="401" spans="1:31" ht="15.75" customHeight="1">
      <c r="A401" s="78"/>
      <c r="B401" s="78"/>
      <c r="C401" s="78"/>
      <c r="D401" s="78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</row>
    <row r="402" spans="1:31" ht="15.75" customHeight="1">
      <c r="A402" s="78"/>
      <c r="B402" s="78"/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</row>
    <row r="403" spans="1:31" ht="15.75" customHeight="1">
      <c r="A403" s="78"/>
      <c r="B403" s="78"/>
      <c r="C403" s="78"/>
      <c r="D403" s="78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</row>
    <row r="404" spans="1:31" ht="15.75" customHeight="1">
      <c r="A404" s="78"/>
      <c r="B404" s="78"/>
      <c r="C404" s="78"/>
      <c r="D404" s="78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</row>
    <row r="405" spans="1:31" ht="15.75" customHeight="1">
      <c r="A405" s="78"/>
      <c r="B405" s="78"/>
      <c r="C405" s="78"/>
      <c r="D405" s="78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</row>
    <row r="406" spans="1:31" ht="15.75" customHeight="1">
      <c r="A406" s="78"/>
      <c r="B406" s="78"/>
      <c r="C406" s="78"/>
      <c r="D406" s="78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</row>
    <row r="407" spans="1:31" ht="15.75" customHeight="1">
      <c r="A407" s="78"/>
      <c r="B407" s="78"/>
      <c r="C407" s="78"/>
      <c r="D407" s="78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</row>
    <row r="408" spans="1:31" ht="15.75" customHeight="1">
      <c r="A408" s="78"/>
      <c r="B408" s="78"/>
      <c r="C408" s="78"/>
      <c r="D408" s="78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</row>
    <row r="409" spans="1:31" ht="15.75" customHeight="1">
      <c r="A409" s="78"/>
      <c r="B409" s="78"/>
      <c r="C409" s="78"/>
      <c r="D409" s="78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</row>
    <row r="410" spans="1:31" ht="15.75" customHeight="1">
      <c r="A410" s="78"/>
      <c r="B410" s="78"/>
      <c r="C410" s="78"/>
      <c r="D410" s="78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</row>
    <row r="411" spans="1:31" ht="15.75" customHeight="1">
      <c r="A411" s="78"/>
      <c r="B411" s="78"/>
      <c r="C411" s="78"/>
      <c r="D411" s="78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</row>
    <row r="412" spans="1:31" ht="15.75" customHeight="1">
      <c r="A412" s="78"/>
      <c r="B412" s="78"/>
      <c r="C412" s="78"/>
      <c r="D412" s="78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</row>
    <row r="413" spans="1:31" ht="15.75" customHeight="1">
      <c r="A413" s="78"/>
      <c r="B413" s="78"/>
      <c r="C413" s="78"/>
      <c r="D413" s="78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</row>
    <row r="414" spans="1:31" ht="15.75" customHeight="1">
      <c r="A414" s="78"/>
      <c r="B414" s="78"/>
      <c r="C414" s="78"/>
      <c r="D414" s="78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</row>
    <row r="415" spans="1:31" ht="15.75" customHeight="1">
      <c r="A415" s="78"/>
      <c r="B415" s="78"/>
      <c r="C415" s="78"/>
      <c r="D415" s="78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</row>
    <row r="416" spans="1:31" ht="15.75" customHeight="1">
      <c r="A416" s="78"/>
      <c r="B416" s="78"/>
      <c r="C416" s="78"/>
      <c r="D416" s="78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</row>
    <row r="417" spans="1:31" ht="15.75" customHeight="1">
      <c r="A417" s="78"/>
      <c r="B417" s="78"/>
      <c r="C417" s="78"/>
      <c r="D417" s="78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</row>
    <row r="418" spans="1:31" ht="15.75" customHeight="1">
      <c r="A418" s="78"/>
      <c r="B418" s="78"/>
      <c r="C418" s="78"/>
      <c r="D418" s="78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</row>
    <row r="419" spans="1:31" ht="15.75" customHeight="1">
      <c r="A419" s="78"/>
      <c r="B419" s="78"/>
      <c r="C419" s="78"/>
      <c r="D419" s="78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</row>
    <row r="420" spans="1:31" ht="15.75" customHeight="1">
      <c r="A420" s="78"/>
      <c r="B420" s="78"/>
      <c r="C420" s="78"/>
      <c r="D420" s="78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</row>
    <row r="421" spans="1:31" ht="15.75" customHeight="1">
      <c r="A421" s="78"/>
      <c r="B421" s="78"/>
      <c r="C421" s="78"/>
      <c r="D421" s="78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</row>
    <row r="422" spans="1:31" ht="15.75" customHeight="1">
      <c r="A422" s="78"/>
      <c r="B422" s="78"/>
      <c r="C422" s="78"/>
      <c r="D422" s="78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</row>
    <row r="423" spans="1:31" ht="15.75" customHeight="1">
      <c r="A423" s="78"/>
      <c r="B423" s="78"/>
      <c r="C423" s="78"/>
      <c r="D423" s="78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</row>
    <row r="424" spans="1:31" ht="15.75" customHeight="1">
      <c r="A424" s="78"/>
      <c r="B424" s="78"/>
      <c r="C424" s="78"/>
      <c r="D424" s="78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</row>
    <row r="425" spans="1:31" ht="15.75" customHeight="1">
      <c r="A425" s="78"/>
      <c r="B425" s="78"/>
      <c r="C425" s="78"/>
      <c r="D425" s="78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</row>
    <row r="426" spans="1:31" ht="15.75" customHeight="1">
      <c r="A426" s="78"/>
      <c r="B426" s="78"/>
      <c r="C426" s="78"/>
      <c r="D426" s="78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</row>
    <row r="427" spans="1:31" ht="15.75" customHeight="1">
      <c r="A427" s="78"/>
      <c r="B427" s="78"/>
      <c r="C427" s="78"/>
      <c r="D427" s="78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</row>
    <row r="428" spans="1:31" ht="15.75" customHeight="1">
      <c r="A428" s="78"/>
      <c r="B428" s="78"/>
      <c r="C428" s="78"/>
      <c r="D428" s="78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</row>
    <row r="429" spans="1:31" ht="15.75" customHeight="1">
      <c r="A429" s="78"/>
      <c r="B429" s="78"/>
      <c r="C429" s="78"/>
      <c r="D429" s="78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</row>
    <row r="430" spans="1:31" ht="15.75" customHeight="1">
      <c r="A430" s="78"/>
      <c r="B430" s="78"/>
      <c r="C430" s="78"/>
      <c r="D430" s="78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</row>
    <row r="431" spans="1:31" ht="15.75" customHeight="1">
      <c r="A431" s="78"/>
      <c r="B431" s="78"/>
      <c r="C431" s="78"/>
      <c r="D431" s="78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</row>
    <row r="432" spans="1:31" ht="15.75" customHeight="1">
      <c r="A432" s="78"/>
      <c r="B432" s="78"/>
      <c r="C432" s="78"/>
      <c r="D432" s="78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</row>
    <row r="433" spans="1:31" ht="15.75" customHeight="1">
      <c r="A433" s="78"/>
      <c r="B433" s="78"/>
      <c r="C433" s="78"/>
      <c r="D433" s="78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</row>
    <row r="434" spans="1:31" ht="15.75" customHeight="1">
      <c r="A434" s="78"/>
      <c r="B434" s="78"/>
      <c r="C434" s="78"/>
      <c r="D434" s="78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</row>
    <row r="435" spans="1:31" ht="15.75" customHeight="1">
      <c r="A435" s="78"/>
      <c r="B435" s="78"/>
      <c r="C435" s="78"/>
      <c r="D435" s="78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</row>
    <row r="436" spans="1:31" ht="15.75" customHeight="1">
      <c r="A436" s="78"/>
      <c r="B436" s="78"/>
      <c r="C436" s="78"/>
      <c r="D436" s="78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</row>
    <row r="437" spans="1:31" ht="15.75" customHeight="1">
      <c r="A437" s="78"/>
      <c r="B437" s="78"/>
      <c r="C437" s="78"/>
      <c r="D437" s="78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</row>
    <row r="438" spans="1:31" ht="15.75" customHeight="1">
      <c r="A438" s="78"/>
      <c r="B438" s="78"/>
      <c r="C438" s="78"/>
      <c r="D438" s="78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</row>
    <row r="439" spans="1:31" ht="15.75" customHeight="1">
      <c r="A439" s="78"/>
      <c r="B439" s="78"/>
      <c r="C439" s="78"/>
      <c r="D439" s="78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</row>
    <row r="440" spans="1:31" ht="15.75" customHeight="1">
      <c r="A440" s="78"/>
      <c r="B440" s="78"/>
      <c r="C440" s="78"/>
      <c r="D440" s="78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</row>
    <row r="441" spans="1:31" ht="15.75" customHeight="1">
      <c r="A441" s="78"/>
      <c r="B441" s="78"/>
      <c r="C441" s="78"/>
      <c r="D441" s="78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</row>
    <row r="442" spans="1:31" ht="15.75" customHeight="1">
      <c r="A442" s="78"/>
      <c r="B442" s="78"/>
      <c r="C442" s="78"/>
      <c r="D442" s="78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</row>
    <row r="443" spans="1:31" ht="15.75" customHeight="1">
      <c r="A443" s="78"/>
      <c r="B443" s="78"/>
      <c r="C443" s="78"/>
      <c r="D443" s="78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</row>
    <row r="444" spans="1:31" ht="15.75" customHeight="1">
      <c r="A444" s="78"/>
      <c r="B444" s="78"/>
      <c r="C444" s="78"/>
      <c r="D444" s="78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</row>
    <row r="445" spans="1:31" ht="15.75" customHeight="1">
      <c r="A445" s="78"/>
      <c r="B445" s="78"/>
      <c r="C445" s="78"/>
      <c r="D445" s="78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</row>
    <row r="446" spans="1:31" ht="15.75" customHeight="1">
      <c r="A446" s="78"/>
      <c r="B446" s="78"/>
      <c r="C446" s="78"/>
      <c r="D446" s="78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</row>
    <row r="447" spans="1:31" ht="15.75" customHeight="1">
      <c r="A447" s="78"/>
      <c r="B447" s="78"/>
      <c r="C447" s="78"/>
      <c r="D447" s="78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</row>
    <row r="448" spans="1:31" ht="15.75" customHeight="1">
      <c r="A448" s="78"/>
      <c r="B448" s="78"/>
      <c r="C448" s="78"/>
      <c r="D448" s="78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</row>
    <row r="449" spans="1:31" ht="15.75" customHeight="1">
      <c r="A449" s="78"/>
      <c r="B449" s="78"/>
      <c r="C449" s="78"/>
      <c r="D449" s="78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</row>
    <row r="450" spans="1:31" ht="15.75" customHeight="1">
      <c r="A450" s="78"/>
      <c r="B450" s="78"/>
      <c r="C450" s="78"/>
      <c r="D450" s="78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</row>
    <row r="451" spans="1:31" ht="15.75" customHeight="1">
      <c r="A451" s="78"/>
      <c r="B451" s="78"/>
      <c r="C451" s="78"/>
      <c r="D451" s="78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</row>
    <row r="452" spans="1:31" ht="15.75" customHeight="1">
      <c r="A452" s="78"/>
      <c r="B452" s="78"/>
      <c r="C452" s="78"/>
      <c r="D452" s="78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</row>
    <row r="453" spans="1:31" ht="15.75" customHeight="1">
      <c r="A453" s="78"/>
      <c r="B453" s="78"/>
      <c r="C453" s="78"/>
      <c r="D453" s="78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</row>
    <row r="454" spans="1:31" ht="15.75" customHeight="1">
      <c r="A454" s="78"/>
      <c r="B454" s="78"/>
      <c r="C454" s="78"/>
      <c r="D454" s="78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</row>
    <row r="455" spans="1:31" ht="15.75" customHeight="1">
      <c r="A455" s="78"/>
      <c r="B455" s="78"/>
      <c r="C455" s="78"/>
      <c r="D455" s="78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</row>
    <row r="456" spans="1:31" ht="15.75" customHeight="1">
      <c r="A456" s="78"/>
      <c r="B456" s="78"/>
      <c r="C456" s="78"/>
      <c r="D456" s="78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</row>
    <row r="457" spans="1:31" ht="15.75" customHeight="1">
      <c r="A457" s="78"/>
      <c r="B457" s="78"/>
      <c r="C457" s="78"/>
      <c r="D457" s="78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</row>
    <row r="458" spans="1:31" ht="15.75" customHeight="1">
      <c r="A458" s="78"/>
      <c r="B458" s="78"/>
      <c r="C458" s="78"/>
      <c r="D458" s="78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</row>
    <row r="459" spans="1:31" ht="15.75" customHeight="1">
      <c r="A459" s="78"/>
      <c r="B459" s="78"/>
      <c r="C459" s="78"/>
      <c r="D459" s="78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</row>
    <row r="460" spans="1:31" ht="15.75" customHeight="1">
      <c r="A460" s="78"/>
      <c r="B460" s="78"/>
      <c r="C460" s="78"/>
      <c r="D460" s="78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</row>
    <row r="461" spans="1:31" ht="15.75" customHeight="1">
      <c r="A461" s="78"/>
      <c r="B461" s="78"/>
      <c r="C461" s="78"/>
      <c r="D461" s="78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</row>
    <row r="462" spans="1:31" ht="15.75" customHeight="1">
      <c r="A462" s="78"/>
      <c r="B462" s="78"/>
      <c r="C462" s="78"/>
      <c r="D462" s="78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</row>
    <row r="463" spans="1:31" ht="15.75" customHeight="1">
      <c r="A463" s="78"/>
      <c r="B463" s="78"/>
      <c r="C463" s="78"/>
      <c r="D463" s="78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</row>
    <row r="464" spans="1:31" ht="15.75" customHeight="1">
      <c r="A464" s="78"/>
      <c r="B464" s="78"/>
      <c r="C464" s="78"/>
      <c r="D464" s="78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</row>
    <row r="465" spans="1:31" ht="15.75" customHeight="1">
      <c r="A465" s="78"/>
      <c r="B465" s="78"/>
      <c r="C465" s="78"/>
      <c r="D465" s="78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</row>
    <row r="466" spans="1:31" ht="15.75" customHeight="1">
      <c r="A466" s="78"/>
      <c r="B466" s="78"/>
      <c r="C466" s="78"/>
      <c r="D466" s="78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</row>
    <row r="467" spans="1:31" ht="15.75" customHeight="1">
      <c r="A467" s="78"/>
      <c r="B467" s="78"/>
      <c r="C467" s="78"/>
      <c r="D467" s="78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</row>
    <row r="468" spans="1:31" ht="15.75" customHeight="1">
      <c r="A468" s="78"/>
      <c r="B468" s="78"/>
      <c r="C468" s="78"/>
      <c r="D468" s="78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</row>
    <row r="469" spans="1:31" ht="15.75" customHeight="1">
      <c r="A469" s="78"/>
      <c r="B469" s="78"/>
      <c r="C469" s="78"/>
      <c r="D469" s="78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</row>
    <row r="470" spans="1:31" ht="15.75" customHeight="1">
      <c r="A470" s="78"/>
      <c r="B470" s="78"/>
      <c r="C470" s="78"/>
      <c r="D470" s="78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</row>
    <row r="471" spans="1:31" ht="15.75" customHeight="1">
      <c r="A471" s="78"/>
      <c r="B471" s="78"/>
      <c r="C471" s="78"/>
      <c r="D471" s="78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</row>
    <row r="472" spans="1:31" ht="15.75" customHeight="1">
      <c r="A472" s="78"/>
      <c r="B472" s="78"/>
      <c r="C472" s="78"/>
      <c r="D472" s="78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</row>
    <row r="473" spans="1:31" ht="15.75" customHeight="1">
      <c r="A473" s="78"/>
      <c r="B473" s="78"/>
      <c r="C473" s="78"/>
      <c r="D473" s="78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</row>
    <row r="474" spans="1:31" ht="15.75" customHeight="1">
      <c r="A474" s="78"/>
      <c r="B474" s="78"/>
      <c r="C474" s="78"/>
      <c r="D474" s="78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</row>
    <row r="475" spans="1:31" ht="15.75" customHeight="1">
      <c r="A475" s="78"/>
      <c r="B475" s="78"/>
      <c r="C475" s="78"/>
      <c r="D475" s="78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</row>
    <row r="476" spans="1:31" ht="15.75" customHeight="1">
      <c r="A476" s="78"/>
      <c r="B476" s="78"/>
      <c r="C476" s="78"/>
      <c r="D476" s="78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</row>
    <row r="477" spans="1:31" ht="15.75" customHeight="1">
      <c r="A477" s="78"/>
      <c r="B477" s="78"/>
      <c r="C477" s="78"/>
      <c r="D477" s="78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</row>
    <row r="478" spans="1:31" ht="15.75" customHeight="1">
      <c r="A478" s="78"/>
      <c r="B478" s="78"/>
      <c r="C478" s="78"/>
      <c r="D478" s="78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</row>
    <row r="479" spans="1:31" ht="15.75" customHeight="1">
      <c r="A479" s="78"/>
      <c r="B479" s="78"/>
      <c r="C479" s="78"/>
      <c r="D479" s="78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</row>
    <row r="480" spans="1:31" ht="15.75" customHeight="1">
      <c r="A480" s="78"/>
      <c r="B480" s="78"/>
      <c r="C480" s="78"/>
      <c r="D480" s="78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</row>
    <row r="481" spans="1:31" ht="15.75" customHeight="1">
      <c r="A481" s="78"/>
      <c r="B481" s="78"/>
      <c r="C481" s="78"/>
      <c r="D481" s="78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</row>
    <row r="482" spans="1:31" ht="15.75" customHeight="1">
      <c r="A482" s="78"/>
      <c r="B482" s="78"/>
      <c r="C482" s="78"/>
      <c r="D482" s="78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</row>
    <row r="483" spans="1:31" ht="15.75" customHeight="1">
      <c r="A483" s="78"/>
      <c r="B483" s="78"/>
      <c r="C483" s="78"/>
      <c r="D483" s="78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</row>
    <row r="484" spans="1:31" ht="15.75" customHeight="1">
      <c r="A484" s="78"/>
      <c r="B484" s="78"/>
      <c r="C484" s="78"/>
      <c r="D484" s="78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</row>
    <row r="485" spans="1:31" ht="15.75" customHeight="1">
      <c r="A485" s="78"/>
      <c r="B485" s="78"/>
      <c r="C485" s="78"/>
      <c r="D485" s="78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</row>
    <row r="486" spans="1:31" ht="15.75" customHeight="1">
      <c r="A486" s="78"/>
      <c r="B486" s="78"/>
      <c r="C486" s="78"/>
      <c r="D486" s="78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</row>
    <row r="487" spans="1:31" ht="15.75" customHeight="1">
      <c r="A487" s="78"/>
      <c r="B487" s="78"/>
      <c r="C487" s="78"/>
      <c r="D487" s="78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</row>
    <row r="488" spans="1:31" ht="15.75" customHeight="1">
      <c r="A488" s="78"/>
      <c r="B488" s="78"/>
      <c r="C488" s="78"/>
      <c r="D488" s="78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</row>
    <row r="489" spans="1:31" ht="15.75" customHeight="1">
      <c r="A489" s="78"/>
      <c r="B489" s="78"/>
      <c r="C489" s="78"/>
      <c r="D489" s="78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</row>
    <row r="490" spans="1:31" ht="15.75" customHeight="1">
      <c r="A490" s="78"/>
      <c r="B490" s="78"/>
      <c r="C490" s="78"/>
      <c r="D490" s="78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</row>
    <row r="491" spans="1:31" ht="15.75" customHeight="1">
      <c r="A491" s="78"/>
      <c r="B491" s="78"/>
      <c r="C491" s="78"/>
      <c r="D491" s="78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</row>
    <row r="492" spans="1:31" ht="15.75" customHeight="1">
      <c r="A492" s="78"/>
      <c r="B492" s="78"/>
      <c r="C492" s="78"/>
      <c r="D492" s="78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</row>
    <row r="493" spans="1:31" ht="15.75" customHeight="1">
      <c r="A493" s="78"/>
      <c r="B493" s="78"/>
      <c r="C493" s="78"/>
      <c r="D493" s="78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</row>
    <row r="494" spans="1:31" ht="15.75" customHeight="1">
      <c r="A494" s="78"/>
      <c r="B494" s="78"/>
      <c r="C494" s="78"/>
      <c r="D494" s="78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</row>
    <row r="495" spans="1:31" ht="15.75" customHeight="1">
      <c r="A495" s="78"/>
      <c r="B495" s="78"/>
      <c r="C495" s="78"/>
      <c r="D495" s="78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</row>
    <row r="496" spans="1:31" ht="15.75" customHeight="1">
      <c r="A496" s="78"/>
      <c r="B496" s="78"/>
      <c r="C496" s="78"/>
      <c r="D496" s="78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</row>
    <row r="497" spans="1:31" ht="15.75" customHeight="1">
      <c r="A497" s="78"/>
      <c r="B497" s="78"/>
      <c r="C497" s="78"/>
      <c r="D497" s="78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</row>
    <row r="498" spans="1:31" ht="15.75" customHeight="1">
      <c r="A498" s="78"/>
      <c r="B498" s="78"/>
      <c r="C498" s="78"/>
      <c r="D498" s="78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</row>
    <row r="499" spans="1:31" ht="15.75" customHeight="1">
      <c r="A499" s="78"/>
      <c r="B499" s="78"/>
      <c r="C499" s="78"/>
      <c r="D499" s="78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</row>
    <row r="500" spans="1:31" ht="15.75" customHeight="1">
      <c r="A500" s="78"/>
      <c r="B500" s="78"/>
      <c r="C500" s="78"/>
      <c r="D500" s="78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</row>
    <row r="501" spans="1:31" ht="15.75" customHeight="1">
      <c r="A501" s="78"/>
      <c r="B501" s="78"/>
      <c r="C501" s="78"/>
      <c r="D501" s="78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</row>
    <row r="502" spans="1:31" ht="15.75" customHeight="1">
      <c r="A502" s="78"/>
      <c r="B502" s="78"/>
      <c r="C502" s="78"/>
      <c r="D502" s="78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</row>
    <row r="503" spans="1:31" ht="15.75" customHeight="1">
      <c r="A503" s="78"/>
      <c r="B503" s="78"/>
      <c r="C503" s="78"/>
      <c r="D503" s="78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</row>
    <row r="504" spans="1:31" ht="15.75" customHeight="1">
      <c r="A504" s="78"/>
      <c r="B504" s="78"/>
      <c r="C504" s="78"/>
      <c r="D504" s="78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</row>
    <row r="505" spans="1:31" ht="15.75" customHeight="1">
      <c r="A505" s="78"/>
      <c r="B505" s="78"/>
      <c r="C505" s="78"/>
      <c r="D505" s="78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</row>
    <row r="506" spans="1:31" ht="15.75" customHeight="1">
      <c r="A506" s="78"/>
      <c r="B506" s="78"/>
      <c r="C506" s="78"/>
      <c r="D506" s="78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</row>
    <row r="507" spans="1:31" ht="15.75" customHeight="1">
      <c r="A507" s="78"/>
      <c r="B507" s="78"/>
      <c r="C507" s="78"/>
      <c r="D507" s="78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</row>
    <row r="508" spans="1:31" ht="15.75" customHeight="1">
      <c r="A508" s="78"/>
      <c r="B508" s="78"/>
      <c r="C508" s="78"/>
      <c r="D508" s="78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</row>
    <row r="509" spans="1:31" ht="15.75" customHeight="1">
      <c r="A509" s="78"/>
      <c r="B509" s="78"/>
      <c r="C509" s="78"/>
      <c r="D509" s="78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</row>
    <row r="510" spans="1:31" ht="15.75" customHeight="1">
      <c r="A510" s="78"/>
      <c r="B510" s="78"/>
      <c r="C510" s="78"/>
      <c r="D510" s="78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</row>
    <row r="511" spans="1:31" ht="15.75" customHeight="1">
      <c r="A511" s="78"/>
      <c r="B511" s="78"/>
      <c r="C511" s="78"/>
      <c r="D511" s="78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</row>
    <row r="512" spans="1:31" ht="15.75" customHeight="1">
      <c r="A512" s="78"/>
      <c r="B512" s="78"/>
      <c r="C512" s="78"/>
      <c r="D512" s="78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</row>
    <row r="513" spans="1:31" ht="15.75" customHeight="1">
      <c r="A513" s="78"/>
      <c r="B513" s="78"/>
      <c r="C513" s="78"/>
      <c r="D513" s="78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</row>
    <row r="514" spans="1:31" ht="15.75" customHeight="1">
      <c r="A514" s="78"/>
      <c r="B514" s="78"/>
      <c r="C514" s="78"/>
      <c r="D514" s="78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</row>
    <row r="515" spans="1:31" ht="15.75" customHeight="1">
      <c r="A515" s="78"/>
      <c r="B515" s="78"/>
      <c r="C515" s="78"/>
      <c r="D515" s="78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</row>
    <row r="516" spans="1:31" ht="15.75" customHeight="1">
      <c r="A516" s="78"/>
      <c r="B516" s="78"/>
      <c r="C516" s="78"/>
      <c r="D516" s="78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</row>
    <row r="517" spans="1:31" ht="15.75" customHeight="1">
      <c r="A517" s="78"/>
      <c r="B517" s="78"/>
      <c r="C517" s="78"/>
      <c r="D517" s="78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</row>
    <row r="518" spans="1:31" ht="15.75" customHeight="1">
      <c r="A518" s="78"/>
      <c r="B518" s="78"/>
      <c r="C518" s="78"/>
      <c r="D518" s="78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</row>
    <row r="519" spans="1:31" ht="15.75" customHeight="1">
      <c r="A519" s="78"/>
      <c r="B519" s="78"/>
      <c r="C519" s="78"/>
      <c r="D519" s="78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</row>
    <row r="520" spans="1:31" ht="15.75" customHeight="1">
      <c r="A520" s="78"/>
      <c r="B520" s="78"/>
      <c r="C520" s="78"/>
      <c r="D520" s="78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</row>
    <row r="521" spans="1:31" ht="15.75" customHeight="1">
      <c r="A521" s="78"/>
      <c r="B521" s="78"/>
      <c r="C521" s="78"/>
      <c r="D521" s="78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</row>
    <row r="522" spans="1:31" ht="15.75" customHeight="1">
      <c r="A522" s="78"/>
      <c r="B522" s="78"/>
      <c r="C522" s="78"/>
      <c r="D522" s="78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</row>
    <row r="523" spans="1:31" ht="15.75" customHeight="1">
      <c r="A523" s="78"/>
      <c r="B523" s="78"/>
      <c r="C523" s="78"/>
      <c r="D523" s="78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</row>
    <row r="524" spans="1:31" ht="15.75" customHeight="1">
      <c r="A524" s="78"/>
      <c r="B524" s="78"/>
      <c r="C524" s="78"/>
      <c r="D524" s="78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</row>
    <row r="525" spans="1:31" ht="15.75" customHeight="1">
      <c r="A525" s="78"/>
      <c r="B525" s="78"/>
      <c r="C525" s="78"/>
      <c r="D525" s="78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</row>
    <row r="526" spans="1:31" ht="15.75" customHeight="1">
      <c r="A526" s="78"/>
      <c r="B526" s="78"/>
      <c r="C526" s="78"/>
      <c r="D526" s="78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</row>
    <row r="527" spans="1:31" ht="15.75" customHeight="1">
      <c r="A527" s="78"/>
      <c r="B527" s="78"/>
      <c r="C527" s="78"/>
      <c r="D527" s="78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</row>
    <row r="528" spans="1:31" ht="15.75" customHeight="1">
      <c r="A528" s="78"/>
      <c r="B528" s="78"/>
      <c r="C528" s="78"/>
      <c r="D528" s="78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</row>
    <row r="529" spans="1:31" ht="15.75" customHeight="1">
      <c r="A529" s="78"/>
      <c r="B529" s="78"/>
      <c r="C529" s="78"/>
      <c r="D529" s="78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</row>
    <row r="530" spans="1:31" ht="15.75" customHeight="1">
      <c r="A530" s="78"/>
      <c r="B530" s="78"/>
      <c r="C530" s="78"/>
      <c r="D530" s="78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</row>
    <row r="531" spans="1:31" ht="15.75" customHeight="1">
      <c r="A531" s="78"/>
      <c r="B531" s="78"/>
      <c r="C531" s="78"/>
      <c r="D531" s="78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</row>
    <row r="532" spans="1:31" ht="15.75" customHeight="1">
      <c r="A532" s="78"/>
      <c r="B532" s="78"/>
      <c r="C532" s="78"/>
      <c r="D532" s="78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</row>
    <row r="533" spans="1:31" ht="15.75" customHeight="1">
      <c r="A533" s="78"/>
      <c r="B533" s="78"/>
      <c r="C533" s="78"/>
      <c r="D533" s="78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</row>
    <row r="534" spans="1:31" ht="15.75" customHeight="1">
      <c r="A534" s="78"/>
      <c r="B534" s="78"/>
      <c r="C534" s="78"/>
      <c r="D534" s="78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</row>
    <row r="535" spans="1:31" ht="15.75" customHeight="1">
      <c r="A535" s="78"/>
      <c r="B535" s="78"/>
      <c r="C535" s="78"/>
      <c r="D535" s="78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</row>
    <row r="536" spans="1:31" ht="15.75" customHeight="1">
      <c r="A536" s="78"/>
      <c r="B536" s="78"/>
      <c r="C536" s="78"/>
      <c r="D536" s="78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</row>
    <row r="537" spans="1:31" ht="15.75" customHeight="1">
      <c r="A537" s="78"/>
      <c r="B537" s="78"/>
      <c r="C537" s="78"/>
      <c r="D537" s="78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</row>
    <row r="538" spans="1:31" ht="15.75" customHeight="1">
      <c r="A538" s="78"/>
      <c r="B538" s="78"/>
      <c r="C538" s="78"/>
      <c r="D538" s="78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</row>
    <row r="539" spans="1:31" ht="15.75" customHeight="1">
      <c r="A539" s="78"/>
      <c r="B539" s="78"/>
      <c r="C539" s="78"/>
      <c r="D539" s="78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</row>
    <row r="540" spans="1:31" ht="15.75" customHeight="1">
      <c r="A540" s="78"/>
      <c r="B540" s="78"/>
      <c r="C540" s="78"/>
      <c r="D540" s="78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</row>
    <row r="541" spans="1:31" ht="15.75" customHeight="1">
      <c r="A541" s="78"/>
      <c r="B541" s="78"/>
      <c r="C541" s="78"/>
      <c r="D541" s="78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</row>
    <row r="542" spans="1:31" ht="15.75" customHeight="1">
      <c r="A542" s="78"/>
      <c r="B542" s="78"/>
      <c r="C542" s="78"/>
      <c r="D542" s="78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</row>
    <row r="543" spans="1:31" ht="15.75" customHeight="1">
      <c r="A543" s="78"/>
      <c r="B543" s="78"/>
      <c r="C543" s="78"/>
      <c r="D543" s="78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</row>
    <row r="544" spans="1:31" ht="15.75" customHeight="1">
      <c r="A544" s="78"/>
      <c r="B544" s="78"/>
      <c r="C544" s="78"/>
      <c r="D544" s="78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</row>
    <row r="545" spans="1:31" ht="15.75" customHeight="1">
      <c r="A545" s="78"/>
      <c r="B545" s="78"/>
      <c r="C545" s="78"/>
      <c r="D545" s="78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</row>
    <row r="546" spans="1:31" ht="15.75" customHeight="1">
      <c r="A546" s="78"/>
      <c r="B546" s="78"/>
      <c r="C546" s="78"/>
      <c r="D546" s="78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</row>
    <row r="547" spans="1:31" ht="15.75" customHeight="1">
      <c r="A547" s="78"/>
      <c r="B547" s="78"/>
      <c r="C547" s="78"/>
      <c r="D547" s="78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</row>
    <row r="548" spans="1:31" ht="15.75" customHeight="1">
      <c r="A548" s="78"/>
      <c r="B548" s="78"/>
      <c r="C548" s="78"/>
      <c r="D548" s="78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</row>
    <row r="549" spans="1:31" ht="15.75" customHeight="1">
      <c r="A549" s="78"/>
      <c r="B549" s="78"/>
      <c r="C549" s="78"/>
      <c r="D549" s="78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</row>
    <row r="550" spans="1:31" ht="15.75" customHeight="1">
      <c r="A550" s="78"/>
      <c r="B550" s="78"/>
      <c r="C550" s="78"/>
      <c r="D550" s="78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</row>
    <row r="551" spans="1:31" ht="15.75" customHeight="1">
      <c r="A551" s="78"/>
      <c r="B551" s="78"/>
      <c r="C551" s="78"/>
      <c r="D551" s="78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</row>
    <row r="552" spans="1:31" ht="15.75" customHeight="1">
      <c r="A552" s="78"/>
      <c r="B552" s="78"/>
      <c r="C552" s="78"/>
      <c r="D552" s="78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</row>
    <row r="553" spans="1:31" ht="15.75" customHeight="1">
      <c r="A553" s="78"/>
      <c r="B553" s="78"/>
      <c r="C553" s="78"/>
      <c r="D553" s="78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</row>
    <row r="554" spans="1:31" ht="15.75" customHeight="1">
      <c r="A554" s="78"/>
      <c r="B554" s="78"/>
      <c r="C554" s="78"/>
      <c r="D554" s="78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</row>
    <row r="555" spans="1:31" ht="15.75" customHeight="1">
      <c r="A555" s="78"/>
      <c r="B555" s="78"/>
      <c r="C555" s="78"/>
      <c r="D555" s="78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</row>
    <row r="556" spans="1:31" ht="15.75" customHeight="1">
      <c r="A556" s="78"/>
      <c r="B556" s="78"/>
      <c r="C556" s="78"/>
      <c r="D556" s="78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</row>
    <row r="557" spans="1:31" ht="15.75" customHeight="1">
      <c r="A557" s="78"/>
      <c r="B557" s="78"/>
      <c r="C557" s="78"/>
      <c r="D557" s="78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</row>
    <row r="558" spans="1:31" ht="15.75" customHeight="1">
      <c r="A558" s="78"/>
      <c r="B558" s="78"/>
      <c r="C558" s="78"/>
      <c r="D558" s="78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</row>
    <row r="559" spans="1:31" ht="15.75" customHeight="1">
      <c r="A559" s="78"/>
      <c r="B559" s="78"/>
      <c r="C559" s="78"/>
      <c r="D559" s="78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</row>
    <row r="560" spans="1:31" ht="15.75" customHeight="1">
      <c r="A560" s="78"/>
      <c r="B560" s="78"/>
      <c r="C560" s="78"/>
      <c r="D560" s="78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</row>
    <row r="561" spans="1:31" ht="15.75" customHeight="1">
      <c r="A561" s="78"/>
      <c r="B561" s="78"/>
      <c r="C561" s="78"/>
      <c r="D561" s="78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</row>
    <row r="562" spans="1:31" ht="15.75" customHeight="1">
      <c r="A562" s="78"/>
      <c r="B562" s="78"/>
      <c r="C562" s="78"/>
      <c r="D562" s="78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</row>
    <row r="563" spans="1:31" ht="15.75" customHeight="1">
      <c r="A563" s="78"/>
      <c r="B563" s="78"/>
      <c r="C563" s="78"/>
      <c r="D563" s="78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</row>
    <row r="564" spans="1:31" ht="15.75" customHeight="1">
      <c r="A564" s="78"/>
      <c r="B564" s="78"/>
      <c r="C564" s="78"/>
      <c r="D564" s="78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</row>
    <row r="565" spans="1:31" ht="15.75" customHeight="1">
      <c r="A565" s="78"/>
      <c r="B565" s="78"/>
      <c r="C565" s="78"/>
      <c r="D565" s="78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</row>
    <row r="566" spans="1:31" ht="15.75" customHeight="1">
      <c r="A566" s="78"/>
      <c r="B566" s="78"/>
      <c r="C566" s="78"/>
      <c r="D566" s="78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</row>
    <row r="567" spans="1:31" ht="15.75" customHeight="1">
      <c r="A567" s="78"/>
      <c r="B567" s="78"/>
      <c r="C567" s="78"/>
      <c r="D567" s="78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</row>
    <row r="568" spans="1:31" ht="15.75" customHeight="1">
      <c r="A568" s="78"/>
      <c r="B568" s="78"/>
      <c r="C568" s="78"/>
      <c r="D568" s="78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</row>
    <row r="569" spans="1:31" ht="15.75" customHeight="1">
      <c r="A569" s="78"/>
      <c r="B569" s="78"/>
      <c r="C569" s="78"/>
      <c r="D569" s="78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</row>
    <row r="570" spans="1:31" ht="15.75" customHeight="1">
      <c r="A570" s="78"/>
      <c r="B570" s="78"/>
      <c r="C570" s="78"/>
      <c r="D570" s="78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</row>
    <row r="571" spans="1:31" ht="15.75" customHeight="1">
      <c r="A571" s="78"/>
      <c r="B571" s="78"/>
      <c r="C571" s="78"/>
      <c r="D571" s="78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</row>
    <row r="572" spans="1:31" ht="15.75" customHeight="1">
      <c r="A572" s="78"/>
      <c r="B572" s="78"/>
      <c r="C572" s="78"/>
      <c r="D572" s="78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</row>
    <row r="573" spans="1:31" ht="15.75" customHeight="1">
      <c r="A573" s="78"/>
      <c r="B573" s="78"/>
      <c r="C573" s="78"/>
      <c r="D573" s="78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</row>
    <row r="574" spans="1:31" ht="15.75" customHeight="1">
      <c r="A574" s="78"/>
      <c r="B574" s="78"/>
      <c r="C574" s="78"/>
      <c r="D574" s="78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</row>
    <row r="575" spans="1:31" ht="15.75" customHeight="1">
      <c r="A575" s="78"/>
      <c r="B575" s="78"/>
      <c r="C575" s="78"/>
      <c r="D575" s="78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</row>
    <row r="576" spans="1:31" ht="15.75" customHeight="1">
      <c r="A576" s="78"/>
      <c r="B576" s="78"/>
      <c r="C576" s="78"/>
      <c r="D576" s="78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</row>
    <row r="577" spans="1:31" ht="15.75" customHeight="1">
      <c r="A577" s="78"/>
      <c r="B577" s="78"/>
      <c r="C577" s="78"/>
      <c r="D577" s="78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</row>
    <row r="578" spans="1:31" ht="15.75" customHeight="1">
      <c r="A578" s="78"/>
      <c r="B578" s="78"/>
      <c r="C578" s="78"/>
      <c r="D578" s="78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</row>
    <row r="579" spans="1:31" ht="15.75" customHeight="1">
      <c r="A579" s="78"/>
      <c r="B579" s="78"/>
      <c r="C579" s="78"/>
      <c r="D579" s="78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</row>
    <row r="580" spans="1:31" ht="15.75" customHeight="1">
      <c r="A580" s="78"/>
      <c r="B580" s="78"/>
      <c r="C580" s="78"/>
      <c r="D580" s="78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</row>
    <row r="581" spans="1:31" ht="15.75" customHeight="1">
      <c r="A581" s="78"/>
      <c r="B581" s="78"/>
      <c r="C581" s="78"/>
      <c r="D581" s="78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</row>
    <row r="582" spans="1:31" ht="15.75" customHeight="1">
      <c r="A582" s="78"/>
      <c r="B582" s="78"/>
      <c r="C582" s="78"/>
      <c r="D582" s="78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</row>
    <row r="583" spans="1:31" ht="15.75" customHeight="1">
      <c r="A583" s="78"/>
      <c r="B583" s="78"/>
      <c r="C583" s="78"/>
      <c r="D583" s="78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</row>
    <row r="584" spans="1:31" ht="15.75" customHeight="1">
      <c r="A584" s="78"/>
      <c r="B584" s="78"/>
      <c r="C584" s="78"/>
      <c r="D584" s="78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</row>
    <row r="585" spans="1:31" ht="15.75" customHeight="1">
      <c r="A585" s="78"/>
      <c r="B585" s="78"/>
      <c r="C585" s="78"/>
      <c r="D585" s="78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</row>
    <row r="586" spans="1:31" ht="15.75" customHeight="1">
      <c r="A586" s="78"/>
      <c r="B586" s="78"/>
      <c r="C586" s="78"/>
      <c r="D586" s="78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</row>
    <row r="587" spans="1:31" ht="15.75" customHeight="1">
      <c r="A587" s="78"/>
      <c r="B587" s="78"/>
      <c r="C587" s="78"/>
      <c r="D587" s="78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</row>
    <row r="588" spans="1:31" ht="15.75" customHeight="1">
      <c r="A588" s="78"/>
      <c r="B588" s="78"/>
      <c r="C588" s="78"/>
      <c r="D588" s="78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</row>
    <row r="589" spans="1:31" ht="15.75" customHeight="1">
      <c r="A589" s="78"/>
      <c r="B589" s="78"/>
      <c r="C589" s="78"/>
      <c r="D589" s="78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</row>
    <row r="590" spans="1:31" ht="15.75" customHeight="1">
      <c r="A590" s="78"/>
      <c r="B590" s="78"/>
      <c r="C590" s="78"/>
      <c r="D590" s="78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</row>
    <row r="591" spans="1:31" ht="15.75" customHeight="1">
      <c r="A591" s="78"/>
      <c r="B591" s="78"/>
      <c r="C591" s="78"/>
      <c r="D591" s="78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</row>
    <row r="592" spans="1:31" ht="15.75" customHeight="1">
      <c r="A592" s="78"/>
      <c r="B592" s="78"/>
      <c r="C592" s="78"/>
      <c r="D592" s="78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</row>
    <row r="593" spans="1:31" ht="15.75" customHeight="1">
      <c r="A593" s="78"/>
      <c r="B593" s="78"/>
      <c r="C593" s="78"/>
      <c r="D593" s="78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</row>
    <row r="594" spans="1:31" ht="15.75" customHeight="1">
      <c r="A594" s="78"/>
      <c r="B594" s="78"/>
      <c r="C594" s="78"/>
      <c r="D594" s="78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</row>
    <row r="595" spans="1:31" ht="15.75" customHeight="1">
      <c r="A595" s="78"/>
      <c r="B595" s="78"/>
      <c r="C595" s="78"/>
      <c r="D595" s="78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</row>
    <row r="596" spans="1:31" ht="15.75" customHeight="1">
      <c r="A596" s="78"/>
      <c r="B596" s="78"/>
      <c r="C596" s="78"/>
      <c r="D596" s="78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</row>
    <row r="597" spans="1:31" ht="15.75" customHeight="1">
      <c r="A597" s="78"/>
      <c r="B597" s="78"/>
      <c r="C597" s="78"/>
      <c r="D597" s="78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</row>
    <row r="598" spans="1:31" ht="15.75" customHeight="1">
      <c r="A598" s="78"/>
      <c r="B598" s="78"/>
      <c r="C598" s="78"/>
      <c r="D598" s="78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</row>
    <row r="599" spans="1:31" ht="15.75" customHeight="1">
      <c r="A599" s="78"/>
      <c r="B599" s="78"/>
      <c r="C599" s="78"/>
      <c r="D599" s="78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</row>
    <row r="600" spans="1:31" ht="15.75" customHeight="1">
      <c r="A600" s="78"/>
      <c r="B600" s="78"/>
      <c r="C600" s="78"/>
      <c r="D600" s="78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</row>
    <row r="601" spans="1:31" ht="15.75" customHeight="1">
      <c r="A601" s="78"/>
      <c r="B601" s="78"/>
      <c r="C601" s="78"/>
      <c r="D601" s="78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</row>
    <row r="602" spans="1:31" ht="15.75" customHeight="1">
      <c r="A602" s="78"/>
      <c r="B602" s="78"/>
      <c r="C602" s="78"/>
      <c r="D602" s="78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</row>
    <row r="603" spans="1:31" ht="15.75" customHeight="1">
      <c r="A603" s="78"/>
      <c r="B603" s="78"/>
      <c r="C603" s="78"/>
      <c r="D603" s="78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</row>
    <row r="604" spans="1:31" ht="15.75" customHeight="1">
      <c r="A604" s="78"/>
      <c r="B604" s="78"/>
      <c r="C604" s="78"/>
      <c r="D604" s="78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</row>
    <row r="605" spans="1:31" ht="15.75" customHeight="1">
      <c r="A605" s="78"/>
      <c r="B605" s="78"/>
      <c r="C605" s="78"/>
      <c r="D605" s="78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</row>
    <row r="606" spans="1:31" ht="15.75" customHeight="1">
      <c r="A606" s="78"/>
      <c r="B606" s="78"/>
      <c r="C606" s="78"/>
      <c r="D606" s="78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</row>
    <row r="607" spans="1:31" ht="15.75" customHeight="1">
      <c r="A607" s="78"/>
      <c r="B607" s="78"/>
      <c r="C607" s="78"/>
      <c r="D607" s="78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</row>
    <row r="608" spans="1:31" ht="15.75" customHeight="1">
      <c r="A608" s="78"/>
      <c r="B608" s="78"/>
      <c r="C608" s="78"/>
      <c r="D608" s="78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</row>
    <row r="609" spans="1:31" ht="15.75" customHeight="1">
      <c r="A609" s="78"/>
      <c r="B609" s="78"/>
      <c r="C609" s="78"/>
      <c r="D609" s="78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</row>
    <row r="610" spans="1:31" ht="15.75" customHeight="1">
      <c r="A610" s="78"/>
      <c r="B610" s="78"/>
      <c r="C610" s="78"/>
      <c r="D610" s="78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</row>
    <row r="611" spans="1:31" ht="15.75" customHeight="1">
      <c r="A611" s="78"/>
      <c r="B611" s="78"/>
      <c r="C611" s="78"/>
      <c r="D611" s="78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</row>
    <row r="612" spans="1:31" ht="15.75" customHeight="1">
      <c r="A612" s="78"/>
      <c r="B612" s="78"/>
      <c r="C612" s="78"/>
      <c r="D612" s="78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</row>
    <row r="613" spans="1:31" ht="15.75" customHeight="1">
      <c r="A613" s="78"/>
      <c r="B613" s="78"/>
      <c r="C613" s="78"/>
      <c r="D613" s="78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</row>
    <row r="614" spans="1:31" ht="15.75" customHeight="1">
      <c r="A614" s="78"/>
      <c r="B614" s="78"/>
      <c r="C614" s="78"/>
      <c r="D614" s="78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</row>
    <row r="615" spans="1:31" ht="15.75" customHeight="1">
      <c r="A615" s="78"/>
      <c r="B615" s="78"/>
      <c r="C615" s="78"/>
      <c r="D615" s="78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</row>
    <row r="616" spans="1:31" ht="15.75" customHeight="1">
      <c r="A616" s="78"/>
      <c r="B616" s="78"/>
      <c r="C616" s="78"/>
      <c r="D616" s="78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</row>
    <row r="617" spans="1:31" ht="15.75" customHeight="1">
      <c r="A617" s="78"/>
      <c r="B617" s="78"/>
      <c r="C617" s="78"/>
      <c r="D617" s="78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</row>
    <row r="618" spans="1:31" ht="15.75" customHeight="1">
      <c r="A618" s="78"/>
      <c r="B618" s="78"/>
      <c r="C618" s="78"/>
      <c r="D618" s="78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</row>
    <row r="619" spans="1:31" ht="15.75" customHeight="1">
      <c r="A619" s="78"/>
      <c r="B619" s="78"/>
      <c r="C619" s="78"/>
      <c r="D619" s="78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</row>
    <row r="620" spans="1:31" ht="15.75" customHeight="1">
      <c r="A620" s="78"/>
      <c r="B620" s="78"/>
      <c r="C620" s="78"/>
      <c r="D620" s="78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</row>
    <row r="621" spans="1:31" ht="15.75" customHeight="1">
      <c r="A621" s="78"/>
      <c r="B621" s="78"/>
      <c r="C621" s="78"/>
      <c r="D621" s="78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</row>
    <row r="622" spans="1:31" ht="15.75" customHeight="1">
      <c r="A622" s="78"/>
      <c r="B622" s="78"/>
      <c r="C622" s="78"/>
      <c r="D622" s="78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</row>
    <row r="623" spans="1:31" ht="15.75" customHeight="1">
      <c r="A623" s="78"/>
      <c r="B623" s="78"/>
      <c r="C623" s="78"/>
      <c r="D623" s="78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</row>
    <row r="624" spans="1:31" ht="15.75" customHeight="1">
      <c r="A624" s="78"/>
      <c r="B624" s="78"/>
      <c r="C624" s="78"/>
      <c r="D624" s="78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</row>
    <row r="625" spans="1:31" ht="15.75" customHeight="1">
      <c r="A625" s="78"/>
      <c r="B625" s="78"/>
      <c r="C625" s="78"/>
      <c r="D625" s="78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</row>
    <row r="626" spans="1:31" ht="15.75" customHeight="1">
      <c r="A626" s="78"/>
      <c r="B626" s="78"/>
      <c r="C626" s="78"/>
      <c r="D626" s="78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</row>
    <row r="627" spans="1:31" ht="15.75" customHeight="1">
      <c r="A627" s="78"/>
      <c r="B627" s="78"/>
      <c r="C627" s="78"/>
      <c r="D627" s="78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</row>
    <row r="628" spans="1:31" ht="15.75" customHeight="1">
      <c r="A628" s="78"/>
      <c r="B628" s="78"/>
      <c r="C628" s="78"/>
      <c r="D628" s="78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</row>
    <row r="629" spans="1:31" ht="15.75" customHeight="1">
      <c r="A629" s="78"/>
      <c r="B629" s="78"/>
      <c r="C629" s="78"/>
      <c r="D629" s="78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</row>
    <row r="630" spans="1:31" ht="15.75" customHeight="1">
      <c r="A630" s="78"/>
      <c r="B630" s="78"/>
      <c r="C630" s="78"/>
      <c r="D630" s="78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</row>
    <row r="631" spans="1:31" ht="15.75" customHeight="1">
      <c r="A631" s="78"/>
      <c r="B631" s="78"/>
      <c r="C631" s="78"/>
      <c r="D631" s="78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</row>
    <row r="632" spans="1:31" ht="15.75" customHeight="1">
      <c r="A632" s="78"/>
      <c r="B632" s="78"/>
      <c r="C632" s="78"/>
      <c r="D632" s="78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</row>
    <row r="633" spans="1:31" ht="15.75" customHeight="1">
      <c r="A633" s="78"/>
      <c r="B633" s="78"/>
      <c r="C633" s="78"/>
      <c r="D633" s="78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</row>
    <row r="634" spans="1:31" ht="15.75" customHeight="1">
      <c r="A634" s="78"/>
      <c r="B634" s="78"/>
      <c r="C634" s="78"/>
      <c r="D634" s="78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</row>
    <row r="635" spans="1:31" ht="15.75" customHeight="1">
      <c r="A635" s="78"/>
      <c r="B635" s="78"/>
      <c r="C635" s="78"/>
      <c r="D635" s="78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</row>
    <row r="636" spans="1:31" ht="15.75" customHeight="1">
      <c r="A636" s="78"/>
      <c r="B636" s="78"/>
      <c r="C636" s="78"/>
      <c r="D636" s="78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</row>
    <row r="637" spans="1:31" ht="15.75" customHeight="1">
      <c r="A637" s="78"/>
      <c r="B637" s="78"/>
      <c r="C637" s="78"/>
      <c r="D637" s="78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</row>
    <row r="638" spans="1:31" ht="15.75" customHeight="1">
      <c r="A638" s="78"/>
      <c r="B638" s="78"/>
      <c r="C638" s="78"/>
      <c r="D638" s="78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</row>
    <row r="639" spans="1:31" ht="15.75" customHeight="1">
      <c r="A639" s="78"/>
      <c r="B639" s="78"/>
      <c r="C639" s="78"/>
      <c r="D639" s="78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</row>
    <row r="640" spans="1:31" ht="15.75" customHeight="1">
      <c r="A640" s="78"/>
      <c r="B640" s="78"/>
      <c r="C640" s="78"/>
      <c r="D640" s="78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</row>
    <row r="641" spans="1:31" ht="15.75" customHeight="1">
      <c r="A641" s="78"/>
      <c r="B641" s="78"/>
      <c r="C641" s="78"/>
      <c r="D641" s="78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</row>
    <row r="642" spans="1:31" ht="15.75" customHeight="1">
      <c r="A642" s="78"/>
      <c r="B642" s="78"/>
      <c r="C642" s="78"/>
      <c r="D642" s="78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</row>
    <row r="643" spans="1:31" ht="15.75" customHeight="1">
      <c r="A643" s="78"/>
      <c r="B643" s="78"/>
      <c r="C643" s="78"/>
      <c r="D643" s="78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</row>
    <row r="644" spans="1:31" ht="15.75" customHeight="1">
      <c r="A644" s="78"/>
      <c r="B644" s="78"/>
      <c r="C644" s="78"/>
      <c r="D644" s="78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</row>
    <row r="645" spans="1:31" ht="15.75" customHeight="1">
      <c r="A645" s="78"/>
      <c r="B645" s="78"/>
      <c r="C645" s="78"/>
      <c r="D645" s="78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</row>
    <row r="646" spans="1:31" ht="15.75" customHeight="1">
      <c r="A646" s="78"/>
      <c r="B646" s="78"/>
      <c r="C646" s="78"/>
      <c r="D646" s="78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</row>
    <row r="647" spans="1:31" ht="15.75" customHeight="1">
      <c r="A647" s="78"/>
      <c r="B647" s="78"/>
      <c r="C647" s="78"/>
      <c r="D647" s="78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</row>
    <row r="648" spans="1:31" ht="15.75" customHeight="1">
      <c r="A648" s="78"/>
      <c r="B648" s="78"/>
      <c r="C648" s="78"/>
      <c r="D648" s="78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</row>
    <row r="649" spans="1:31" ht="15.75" customHeight="1">
      <c r="A649" s="78"/>
      <c r="B649" s="78"/>
      <c r="C649" s="78"/>
      <c r="D649" s="78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</row>
    <row r="650" spans="1:31" ht="15.75" customHeight="1">
      <c r="A650" s="78"/>
      <c r="B650" s="78"/>
      <c r="C650" s="78"/>
      <c r="D650" s="78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</row>
    <row r="651" spans="1:31" ht="15.75" customHeight="1">
      <c r="A651" s="78"/>
      <c r="B651" s="78"/>
      <c r="C651" s="78"/>
      <c r="D651" s="78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</row>
    <row r="652" spans="1:31" ht="15.75" customHeight="1">
      <c r="A652" s="78"/>
      <c r="B652" s="78"/>
      <c r="C652" s="78"/>
      <c r="D652" s="78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</row>
    <row r="653" spans="1:31" ht="15.75" customHeight="1">
      <c r="A653" s="78"/>
      <c r="B653" s="78"/>
      <c r="C653" s="78"/>
      <c r="D653" s="78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</row>
    <row r="654" spans="1:31" ht="15.75" customHeight="1">
      <c r="A654" s="78"/>
      <c r="B654" s="78"/>
      <c r="C654" s="78"/>
      <c r="D654" s="78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</row>
    <row r="655" spans="1:31" ht="15.75" customHeight="1">
      <c r="A655" s="78"/>
      <c r="B655" s="78"/>
      <c r="C655" s="78"/>
      <c r="D655" s="78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</row>
    <row r="656" spans="1:31" ht="15.75" customHeight="1">
      <c r="A656" s="78"/>
      <c r="B656" s="78"/>
      <c r="C656" s="78"/>
      <c r="D656" s="78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</row>
    <row r="657" spans="1:31" ht="15.75" customHeight="1">
      <c r="A657" s="78"/>
      <c r="B657" s="78"/>
      <c r="C657" s="78"/>
      <c r="D657" s="78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</row>
    <row r="658" spans="1:31" ht="15.75" customHeight="1">
      <c r="A658" s="78"/>
      <c r="B658" s="78"/>
      <c r="C658" s="78"/>
      <c r="D658" s="78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</row>
    <row r="659" spans="1:31" ht="15.75" customHeight="1">
      <c r="A659" s="78"/>
      <c r="B659" s="78"/>
      <c r="C659" s="78"/>
      <c r="D659" s="78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</row>
    <row r="660" spans="1:31" ht="15.75" customHeight="1">
      <c r="A660" s="78"/>
      <c r="B660" s="78"/>
      <c r="C660" s="78"/>
      <c r="D660" s="78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</row>
    <row r="661" spans="1:31" ht="15.75" customHeight="1">
      <c r="A661" s="78"/>
      <c r="B661" s="78"/>
      <c r="C661" s="78"/>
      <c r="D661" s="78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</row>
    <row r="662" spans="1:31" ht="15.75" customHeight="1">
      <c r="A662" s="78"/>
      <c r="B662" s="78"/>
      <c r="C662" s="78"/>
      <c r="D662" s="78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</row>
    <row r="663" spans="1:31" ht="15.75" customHeight="1">
      <c r="A663" s="78"/>
      <c r="B663" s="78"/>
      <c r="C663" s="78"/>
      <c r="D663" s="78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</row>
    <row r="664" spans="1:31" ht="15.75" customHeight="1">
      <c r="A664" s="78"/>
      <c r="B664" s="78"/>
      <c r="C664" s="78"/>
      <c r="D664" s="78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</row>
    <row r="665" spans="1:31" ht="15.75" customHeight="1">
      <c r="A665" s="78"/>
      <c r="B665" s="78"/>
      <c r="C665" s="78"/>
      <c r="D665" s="78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</row>
    <row r="666" spans="1:31" ht="15.75" customHeight="1">
      <c r="A666" s="78"/>
      <c r="B666" s="78"/>
      <c r="C666" s="78"/>
      <c r="D666" s="78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</row>
    <row r="667" spans="1:31" ht="15.75" customHeight="1">
      <c r="A667" s="78"/>
      <c r="B667" s="78"/>
      <c r="C667" s="78"/>
      <c r="D667" s="78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</row>
    <row r="668" spans="1:31" ht="15.75" customHeight="1">
      <c r="A668" s="78"/>
      <c r="B668" s="78"/>
      <c r="C668" s="78"/>
      <c r="D668" s="78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</row>
    <row r="669" spans="1:31" ht="15.75" customHeight="1">
      <c r="A669" s="78"/>
      <c r="B669" s="78"/>
      <c r="C669" s="78"/>
      <c r="D669" s="78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</row>
    <row r="670" spans="1:31" ht="15.75" customHeight="1">
      <c r="A670" s="78"/>
      <c r="B670" s="78"/>
      <c r="C670" s="78"/>
      <c r="D670" s="78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</row>
    <row r="671" spans="1:31" ht="15.75" customHeight="1">
      <c r="A671" s="78"/>
      <c r="B671" s="78"/>
      <c r="C671" s="78"/>
      <c r="D671" s="78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</row>
    <row r="672" spans="1:31" ht="15.75" customHeight="1">
      <c r="A672" s="78"/>
      <c r="B672" s="78"/>
      <c r="C672" s="78"/>
      <c r="D672" s="78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</row>
    <row r="673" spans="1:31" ht="15.75" customHeight="1">
      <c r="A673" s="78"/>
      <c r="B673" s="78"/>
      <c r="C673" s="78"/>
      <c r="D673" s="78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</row>
    <row r="674" spans="1:31" ht="15.75" customHeight="1">
      <c r="A674" s="78"/>
      <c r="B674" s="78"/>
      <c r="C674" s="78"/>
      <c r="D674" s="78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</row>
    <row r="675" spans="1:31" ht="15.75" customHeight="1">
      <c r="A675" s="78"/>
      <c r="B675" s="78"/>
      <c r="C675" s="78"/>
      <c r="D675" s="78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</row>
    <row r="676" spans="1:31" ht="15.75" customHeight="1">
      <c r="A676" s="78"/>
      <c r="B676" s="78"/>
      <c r="C676" s="78"/>
      <c r="D676" s="78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</row>
    <row r="677" spans="1:31" ht="15.75" customHeight="1">
      <c r="A677" s="78"/>
      <c r="B677" s="78"/>
      <c r="C677" s="78"/>
      <c r="D677" s="78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</row>
    <row r="678" spans="1:31" ht="15.75" customHeight="1">
      <c r="A678" s="78"/>
      <c r="B678" s="78"/>
      <c r="C678" s="78"/>
      <c r="D678" s="78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</row>
    <row r="679" spans="1:31" ht="15.75" customHeight="1">
      <c r="A679" s="78"/>
      <c r="B679" s="78"/>
      <c r="C679" s="78"/>
      <c r="D679" s="78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</row>
    <row r="680" spans="1:31" ht="15.75" customHeight="1">
      <c r="A680" s="78"/>
      <c r="B680" s="78"/>
      <c r="C680" s="78"/>
      <c r="D680" s="78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</row>
    <row r="681" spans="1:31" ht="15.75" customHeight="1">
      <c r="A681" s="78"/>
      <c r="B681" s="78"/>
      <c r="C681" s="78"/>
      <c r="D681" s="78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</row>
    <row r="682" spans="1:31" ht="15.75" customHeight="1">
      <c r="A682" s="78"/>
      <c r="B682" s="78"/>
      <c r="C682" s="78"/>
      <c r="D682" s="78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</row>
    <row r="683" spans="1:31" ht="15.75" customHeight="1">
      <c r="A683" s="78"/>
      <c r="B683" s="78"/>
      <c r="C683" s="78"/>
      <c r="D683" s="78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</row>
    <row r="684" spans="1:31" ht="15.75" customHeight="1">
      <c r="A684" s="78"/>
      <c r="B684" s="78"/>
      <c r="C684" s="78"/>
      <c r="D684" s="78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</row>
    <row r="685" spans="1:31" ht="15.75" customHeight="1">
      <c r="A685" s="78"/>
      <c r="B685" s="78"/>
      <c r="C685" s="78"/>
      <c r="D685" s="78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</row>
    <row r="686" spans="1:31" ht="15.75" customHeight="1">
      <c r="A686" s="78"/>
      <c r="B686" s="78"/>
      <c r="C686" s="78"/>
      <c r="D686" s="78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</row>
    <row r="687" spans="1:31" ht="15.75" customHeight="1">
      <c r="A687" s="78"/>
      <c r="B687" s="78"/>
      <c r="C687" s="78"/>
      <c r="D687" s="78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</row>
    <row r="688" spans="1:31" ht="15.75" customHeight="1">
      <c r="A688" s="78"/>
      <c r="B688" s="78"/>
      <c r="C688" s="78"/>
      <c r="D688" s="78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</row>
    <row r="689" spans="1:31" ht="15.75" customHeight="1">
      <c r="A689" s="78"/>
      <c r="B689" s="78"/>
      <c r="C689" s="78"/>
      <c r="D689" s="78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</row>
    <row r="690" spans="1:31" ht="15.75" customHeight="1">
      <c r="A690" s="78"/>
      <c r="B690" s="78"/>
      <c r="C690" s="78"/>
      <c r="D690" s="78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</row>
    <row r="691" spans="1:31" ht="15.75" customHeight="1">
      <c r="A691" s="78"/>
      <c r="B691" s="78"/>
      <c r="C691" s="78"/>
      <c r="D691" s="78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</row>
    <row r="692" spans="1:31" ht="15.75" customHeight="1">
      <c r="A692" s="78"/>
      <c r="B692" s="78"/>
      <c r="C692" s="78"/>
      <c r="D692" s="78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</row>
    <row r="693" spans="1:31" ht="15.75" customHeight="1">
      <c r="A693" s="78"/>
      <c r="B693" s="78"/>
      <c r="C693" s="78"/>
      <c r="D693" s="78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</row>
    <row r="694" spans="1:31" ht="15.75" customHeight="1">
      <c r="A694" s="78"/>
      <c r="B694" s="78"/>
      <c r="C694" s="78"/>
      <c r="D694" s="78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</row>
    <row r="695" spans="1:31" ht="15.75" customHeight="1">
      <c r="A695" s="78"/>
      <c r="B695" s="78"/>
      <c r="C695" s="78"/>
      <c r="D695" s="78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</row>
    <row r="696" spans="1:31" ht="15.75" customHeight="1">
      <c r="A696" s="78"/>
      <c r="B696" s="78"/>
      <c r="C696" s="78"/>
      <c r="D696" s="78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</row>
    <row r="697" spans="1:31" ht="15.75" customHeight="1">
      <c r="A697" s="78"/>
      <c r="B697" s="78"/>
      <c r="C697" s="78"/>
      <c r="D697" s="78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</row>
    <row r="698" spans="1:31" ht="15.75" customHeight="1">
      <c r="A698" s="78"/>
      <c r="B698" s="78"/>
      <c r="C698" s="78"/>
      <c r="D698" s="78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</row>
    <row r="699" spans="1:31" ht="15.75" customHeight="1">
      <c r="A699" s="78"/>
      <c r="B699" s="78"/>
      <c r="C699" s="78"/>
      <c r="D699" s="78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</row>
    <row r="700" spans="1:31" ht="15.75" customHeight="1">
      <c r="A700" s="78"/>
      <c r="B700" s="78"/>
      <c r="C700" s="78"/>
      <c r="D700" s="78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</row>
    <row r="701" spans="1:31" ht="15.75" customHeight="1">
      <c r="A701" s="78"/>
      <c r="B701" s="78"/>
      <c r="C701" s="78"/>
      <c r="D701" s="78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</row>
    <row r="702" spans="1:31" ht="15.75" customHeight="1">
      <c r="A702" s="78"/>
      <c r="B702" s="78"/>
      <c r="C702" s="78"/>
      <c r="D702" s="78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</row>
    <row r="703" spans="1:31" ht="15.75" customHeight="1">
      <c r="A703" s="78"/>
      <c r="B703" s="78"/>
      <c r="C703" s="78"/>
      <c r="D703" s="78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</row>
    <row r="704" spans="1:31" ht="15.75" customHeight="1">
      <c r="A704" s="78"/>
      <c r="B704" s="78"/>
      <c r="C704" s="78"/>
      <c r="D704" s="78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</row>
    <row r="705" spans="1:31" ht="15.75" customHeight="1">
      <c r="A705" s="78"/>
      <c r="B705" s="78"/>
      <c r="C705" s="78"/>
      <c r="D705" s="78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</row>
    <row r="706" spans="1:31" ht="15.75" customHeight="1">
      <c r="A706" s="78"/>
      <c r="B706" s="78"/>
      <c r="C706" s="78"/>
      <c r="D706" s="78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</row>
    <row r="707" spans="1:31" ht="15.75" customHeight="1">
      <c r="A707" s="78"/>
      <c r="B707" s="78"/>
      <c r="C707" s="78"/>
      <c r="D707" s="78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</row>
    <row r="708" spans="1:31" ht="15.75" customHeight="1">
      <c r="A708" s="78"/>
      <c r="B708" s="78"/>
      <c r="C708" s="78"/>
      <c r="D708" s="78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</row>
    <row r="709" spans="1:31" ht="15.75" customHeight="1">
      <c r="A709" s="78"/>
      <c r="B709" s="78"/>
      <c r="C709" s="78"/>
      <c r="D709" s="78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</row>
    <row r="710" spans="1:31" ht="15.75" customHeight="1">
      <c r="A710" s="78"/>
      <c r="B710" s="78"/>
      <c r="C710" s="78"/>
      <c r="D710" s="78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</row>
    <row r="711" spans="1:31" ht="15.75" customHeight="1">
      <c r="A711" s="78"/>
      <c r="B711" s="78"/>
      <c r="C711" s="78"/>
      <c r="D711" s="78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</row>
    <row r="712" spans="1:31" ht="15.75" customHeight="1">
      <c r="A712" s="78"/>
      <c r="B712" s="78"/>
      <c r="C712" s="78"/>
      <c r="D712" s="78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</row>
    <row r="713" spans="1:31" ht="15.75" customHeight="1">
      <c r="A713" s="78"/>
      <c r="B713" s="78"/>
      <c r="C713" s="78"/>
      <c r="D713" s="78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</row>
    <row r="714" spans="1:31" ht="15.75" customHeight="1">
      <c r="A714" s="78"/>
      <c r="B714" s="78"/>
      <c r="C714" s="78"/>
      <c r="D714" s="78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</row>
    <row r="715" spans="1:31" ht="15.75" customHeight="1">
      <c r="A715" s="78"/>
      <c r="B715" s="78"/>
      <c r="C715" s="78"/>
      <c r="D715" s="78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</row>
    <row r="716" spans="1:31" ht="15.75" customHeight="1">
      <c r="A716" s="78"/>
      <c r="B716" s="78"/>
      <c r="C716" s="78"/>
      <c r="D716" s="78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</row>
    <row r="717" spans="1:31" ht="15.75" customHeight="1">
      <c r="A717" s="78"/>
      <c r="B717" s="78"/>
      <c r="C717" s="78"/>
      <c r="D717" s="78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</row>
    <row r="718" spans="1:31" ht="15.75" customHeight="1">
      <c r="A718" s="78"/>
      <c r="B718" s="78"/>
      <c r="C718" s="78"/>
      <c r="D718" s="78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</row>
    <row r="719" spans="1:31" ht="15.75" customHeight="1">
      <c r="A719" s="78"/>
      <c r="B719" s="78"/>
      <c r="C719" s="78"/>
      <c r="D719" s="78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</row>
    <row r="720" spans="1:31" ht="15.75" customHeight="1">
      <c r="A720" s="78"/>
      <c r="B720" s="78"/>
      <c r="C720" s="78"/>
      <c r="D720" s="78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</row>
    <row r="721" spans="1:31" ht="15.75" customHeight="1">
      <c r="A721" s="78"/>
      <c r="B721" s="78"/>
      <c r="C721" s="78"/>
      <c r="D721" s="78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</row>
    <row r="722" spans="1:31" ht="15.75" customHeight="1">
      <c r="A722" s="78"/>
      <c r="B722" s="78"/>
      <c r="C722" s="78"/>
      <c r="D722" s="78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</row>
    <row r="723" spans="1:31" ht="15.75" customHeight="1">
      <c r="A723" s="78"/>
      <c r="B723" s="78"/>
      <c r="C723" s="78"/>
      <c r="D723" s="78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</row>
    <row r="724" spans="1:31" ht="15.75" customHeight="1">
      <c r="A724" s="78"/>
      <c r="B724" s="78"/>
      <c r="C724" s="78"/>
      <c r="D724" s="78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</row>
    <row r="725" spans="1:31" ht="15.75" customHeight="1">
      <c r="A725" s="78"/>
      <c r="B725" s="78"/>
      <c r="C725" s="78"/>
      <c r="D725" s="78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</row>
    <row r="726" spans="1:31" ht="15.75" customHeight="1">
      <c r="A726" s="78"/>
      <c r="B726" s="78"/>
      <c r="C726" s="78"/>
      <c r="D726" s="78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</row>
    <row r="727" spans="1:31" ht="15.75" customHeight="1">
      <c r="A727" s="78"/>
      <c r="B727" s="78"/>
      <c r="C727" s="78"/>
      <c r="D727" s="78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</row>
    <row r="728" spans="1:31" ht="15.75" customHeight="1">
      <c r="A728" s="78"/>
      <c r="B728" s="78"/>
      <c r="C728" s="78"/>
      <c r="D728" s="78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</row>
    <row r="729" spans="1:31" ht="15.75" customHeight="1">
      <c r="A729" s="78"/>
      <c r="B729" s="78"/>
      <c r="C729" s="78"/>
      <c r="D729" s="78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</row>
    <row r="730" spans="1:31" ht="15.75" customHeight="1">
      <c r="A730" s="78"/>
      <c r="B730" s="78"/>
      <c r="C730" s="78"/>
      <c r="D730" s="78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</row>
    <row r="731" spans="1:31" ht="15.75" customHeight="1">
      <c r="A731" s="78"/>
      <c r="B731" s="78"/>
      <c r="C731" s="78"/>
      <c r="D731" s="78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</row>
    <row r="732" spans="1:31" ht="15.75" customHeight="1">
      <c r="A732" s="78"/>
      <c r="B732" s="78"/>
      <c r="C732" s="78"/>
      <c r="D732" s="78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</row>
    <row r="733" spans="1:31" ht="15.75" customHeight="1">
      <c r="A733" s="78"/>
      <c r="B733" s="78"/>
      <c r="C733" s="78"/>
      <c r="D733" s="78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</row>
    <row r="734" spans="1:31" ht="15.75" customHeight="1">
      <c r="A734" s="78"/>
      <c r="B734" s="78"/>
      <c r="C734" s="78"/>
      <c r="D734" s="78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</row>
    <row r="735" spans="1:31" ht="15.75" customHeight="1">
      <c r="A735" s="78"/>
      <c r="B735" s="78"/>
      <c r="C735" s="78"/>
      <c r="D735" s="78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</row>
    <row r="736" spans="1:31" ht="15.75" customHeight="1">
      <c r="A736" s="78"/>
      <c r="B736" s="78"/>
      <c r="C736" s="78"/>
      <c r="D736" s="78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</row>
    <row r="737" spans="1:31" ht="15.75" customHeight="1">
      <c r="A737" s="78"/>
      <c r="B737" s="78"/>
      <c r="C737" s="78"/>
      <c r="D737" s="78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</row>
    <row r="738" spans="1:31" ht="15.75" customHeight="1">
      <c r="A738" s="78"/>
      <c r="B738" s="78"/>
      <c r="C738" s="78"/>
      <c r="D738" s="78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</row>
    <row r="739" spans="1:31" ht="15.75" customHeight="1">
      <c r="A739" s="78"/>
      <c r="B739" s="78"/>
      <c r="C739" s="78"/>
      <c r="D739" s="78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</row>
    <row r="740" spans="1:31" ht="15.75" customHeight="1">
      <c r="A740" s="78"/>
      <c r="B740" s="78"/>
      <c r="C740" s="78"/>
      <c r="D740" s="78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</row>
    <row r="741" spans="1:31" ht="15.75" customHeight="1">
      <c r="A741" s="78"/>
      <c r="B741" s="78"/>
      <c r="C741" s="78"/>
      <c r="D741" s="78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</row>
    <row r="742" spans="1:31" ht="15.75" customHeight="1">
      <c r="A742" s="78"/>
      <c r="B742" s="78"/>
      <c r="C742" s="78"/>
      <c r="D742" s="78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</row>
    <row r="743" spans="1:31" ht="15.75" customHeight="1">
      <c r="A743" s="78"/>
      <c r="B743" s="78"/>
      <c r="C743" s="78"/>
      <c r="D743" s="78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</row>
    <row r="744" spans="1:31" ht="15.75" customHeight="1">
      <c r="A744" s="78"/>
      <c r="B744" s="78"/>
      <c r="C744" s="78"/>
      <c r="D744" s="78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</row>
    <row r="745" spans="1:31" ht="15.75" customHeight="1">
      <c r="A745" s="78"/>
      <c r="B745" s="78"/>
      <c r="C745" s="78"/>
      <c r="D745" s="78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</row>
    <row r="746" spans="1:31" ht="15.75" customHeight="1">
      <c r="A746" s="78"/>
      <c r="B746" s="78"/>
      <c r="C746" s="78"/>
      <c r="D746" s="78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</row>
    <row r="747" spans="1:31" ht="15.75" customHeight="1">
      <c r="A747" s="78"/>
      <c r="B747" s="78"/>
      <c r="C747" s="78"/>
      <c r="D747" s="78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</row>
    <row r="748" spans="1:31" ht="15.75" customHeight="1">
      <c r="A748" s="78"/>
      <c r="B748" s="78"/>
      <c r="C748" s="78"/>
      <c r="D748" s="78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</row>
    <row r="749" spans="1:31" ht="15.75" customHeight="1">
      <c r="A749" s="78"/>
      <c r="B749" s="78"/>
      <c r="C749" s="78"/>
      <c r="D749" s="78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</row>
    <row r="750" spans="1:31" ht="15.75" customHeight="1">
      <c r="A750" s="78"/>
      <c r="B750" s="78"/>
      <c r="C750" s="78"/>
      <c r="D750" s="78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</row>
    <row r="751" spans="1:31" ht="15.75" customHeight="1">
      <c r="A751" s="78"/>
      <c r="B751" s="78"/>
      <c r="C751" s="78"/>
      <c r="D751" s="78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</row>
    <row r="752" spans="1:31" ht="15.75" customHeight="1">
      <c r="A752" s="78"/>
      <c r="B752" s="78"/>
      <c r="C752" s="78"/>
      <c r="D752" s="78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</row>
    <row r="753" spans="1:31" ht="15.75" customHeight="1">
      <c r="A753" s="78"/>
      <c r="B753" s="78"/>
      <c r="C753" s="78"/>
      <c r="D753" s="78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</row>
    <row r="754" spans="1:31" ht="15.75" customHeight="1">
      <c r="A754" s="78"/>
      <c r="B754" s="78"/>
      <c r="C754" s="78"/>
      <c r="D754" s="78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</row>
    <row r="755" spans="1:31" ht="15.75" customHeight="1">
      <c r="A755" s="78"/>
      <c r="B755" s="78"/>
      <c r="C755" s="78"/>
      <c r="D755" s="78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</row>
    <row r="756" spans="1:31" ht="15.75" customHeight="1">
      <c r="A756" s="78"/>
      <c r="B756" s="78"/>
      <c r="C756" s="78"/>
      <c r="D756" s="78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</row>
    <row r="757" spans="1:31" ht="15.75" customHeight="1">
      <c r="A757" s="78"/>
      <c r="B757" s="78"/>
      <c r="C757" s="78"/>
      <c r="D757" s="78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</row>
    <row r="758" spans="1:31" ht="15.75" customHeight="1">
      <c r="A758" s="78"/>
      <c r="B758" s="78"/>
      <c r="C758" s="78"/>
      <c r="D758" s="78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</row>
    <row r="759" spans="1:31" ht="15.75" customHeight="1">
      <c r="A759" s="78"/>
      <c r="B759" s="78"/>
      <c r="C759" s="78"/>
      <c r="D759" s="78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</row>
    <row r="760" spans="1:31" ht="15.75" customHeight="1">
      <c r="A760" s="78"/>
      <c r="B760" s="78"/>
      <c r="C760" s="78"/>
      <c r="D760" s="78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</row>
    <row r="761" spans="1:31" ht="15.75" customHeight="1">
      <c r="A761" s="78"/>
      <c r="B761" s="78"/>
      <c r="C761" s="78"/>
      <c r="D761" s="78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</row>
    <row r="762" spans="1:31" ht="15.75" customHeight="1">
      <c r="A762" s="78"/>
      <c r="B762" s="78"/>
      <c r="C762" s="78"/>
      <c r="D762" s="78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</row>
    <row r="763" spans="1:31" ht="15.75" customHeight="1">
      <c r="A763" s="78"/>
      <c r="B763" s="78"/>
      <c r="C763" s="78"/>
      <c r="D763" s="78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</row>
    <row r="764" spans="1:31" ht="15.75" customHeight="1">
      <c r="A764" s="78"/>
      <c r="B764" s="78"/>
      <c r="C764" s="78"/>
      <c r="D764" s="78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</row>
    <row r="765" spans="1:31" ht="15.75" customHeight="1">
      <c r="A765" s="78"/>
      <c r="B765" s="78"/>
      <c r="C765" s="78"/>
      <c r="D765" s="78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</row>
    <row r="766" spans="1:31" ht="15.75" customHeight="1">
      <c r="A766" s="78"/>
      <c r="B766" s="78"/>
      <c r="C766" s="78"/>
      <c r="D766" s="78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</row>
    <row r="767" spans="1:31" ht="15.75" customHeight="1">
      <c r="A767" s="78"/>
      <c r="B767" s="78"/>
      <c r="C767" s="78"/>
      <c r="D767" s="78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</row>
    <row r="768" spans="1:31" ht="15.75" customHeight="1">
      <c r="A768" s="78"/>
      <c r="B768" s="78"/>
      <c r="C768" s="78"/>
      <c r="D768" s="78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</row>
    <row r="769" spans="1:31" ht="15.75" customHeight="1">
      <c r="A769" s="78"/>
      <c r="B769" s="78"/>
      <c r="C769" s="78"/>
      <c r="D769" s="78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</row>
    <row r="770" spans="1:31" ht="15.75" customHeight="1">
      <c r="A770" s="78"/>
      <c r="B770" s="78"/>
      <c r="C770" s="78"/>
      <c r="D770" s="78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</row>
    <row r="771" spans="1:31" ht="15.75" customHeight="1">
      <c r="A771" s="78"/>
      <c r="B771" s="78"/>
      <c r="C771" s="78"/>
      <c r="D771" s="78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</row>
    <row r="772" spans="1:31" ht="15.75" customHeight="1">
      <c r="A772" s="78"/>
      <c r="B772" s="78"/>
      <c r="C772" s="78"/>
      <c r="D772" s="78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</row>
    <row r="773" spans="1:31" ht="15.75" customHeight="1">
      <c r="A773" s="78"/>
      <c r="B773" s="78"/>
      <c r="C773" s="78"/>
      <c r="D773" s="78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</row>
    <row r="774" spans="1:31" ht="15.75" customHeight="1">
      <c r="A774" s="78"/>
      <c r="B774" s="78"/>
      <c r="C774" s="78"/>
      <c r="D774" s="78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</row>
    <row r="775" spans="1:31" ht="15.75" customHeight="1">
      <c r="A775" s="78"/>
      <c r="B775" s="78"/>
      <c r="C775" s="78"/>
      <c r="D775" s="78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</row>
    <row r="776" spans="1:31" ht="15.75" customHeight="1">
      <c r="A776" s="78"/>
      <c r="B776" s="78"/>
      <c r="C776" s="78"/>
      <c r="D776" s="78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</row>
    <row r="777" spans="1:31" ht="15.75" customHeight="1">
      <c r="A777" s="78"/>
      <c r="B777" s="78"/>
      <c r="C777" s="78"/>
      <c r="D777" s="78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</row>
    <row r="778" spans="1:31" ht="15.75" customHeight="1">
      <c r="A778" s="78"/>
      <c r="B778" s="78"/>
      <c r="C778" s="78"/>
      <c r="D778" s="78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</row>
    <row r="779" spans="1:31" ht="15.75" customHeight="1">
      <c r="A779" s="78"/>
      <c r="B779" s="78"/>
      <c r="C779" s="78"/>
      <c r="D779" s="78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</row>
    <row r="780" spans="1:31" ht="15.75" customHeight="1">
      <c r="A780" s="78"/>
      <c r="B780" s="78"/>
      <c r="C780" s="78"/>
      <c r="D780" s="78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</row>
    <row r="781" spans="1:31" ht="15.75" customHeight="1">
      <c r="A781" s="78"/>
      <c r="B781" s="78"/>
      <c r="C781" s="78"/>
      <c r="D781" s="78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</row>
    <row r="782" spans="1:31" ht="15.75" customHeight="1">
      <c r="A782" s="78"/>
      <c r="B782" s="78"/>
      <c r="C782" s="78"/>
      <c r="D782" s="78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</row>
    <row r="783" spans="1:31" ht="15.75" customHeight="1">
      <c r="A783" s="78"/>
      <c r="B783" s="78"/>
      <c r="C783" s="78"/>
      <c r="D783" s="78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</row>
    <row r="784" spans="1:31" ht="15.75" customHeight="1">
      <c r="A784" s="78"/>
      <c r="B784" s="78"/>
      <c r="C784" s="78"/>
      <c r="D784" s="78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</row>
    <row r="785" spans="1:31" ht="15.75" customHeight="1">
      <c r="A785" s="78"/>
      <c r="B785" s="78"/>
      <c r="C785" s="78"/>
      <c r="D785" s="78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</row>
    <row r="786" spans="1:31" ht="15.75" customHeight="1">
      <c r="A786" s="78"/>
      <c r="B786" s="78"/>
      <c r="C786" s="78"/>
      <c r="D786" s="78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</row>
    <row r="787" spans="1:31" ht="15.75" customHeight="1">
      <c r="A787" s="78"/>
      <c r="B787" s="78"/>
      <c r="C787" s="78"/>
      <c r="D787" s="78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</row>
    <row r="788" spans="1:31" ht="15.75" customHeight="1">
      <c r="A788" s="78"/>
      <c r="B788" s="78"/>
      <c r="C788" s="78"/>
      <c r="D788" s="78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</row>
    <row r="789" spans="1:31" ht="15.75" customHeight="1">
      <c r="A789" s="78"/>
      <c r="B789" s="78"/>
      <c r="C789" s="78"/>
      <c r="D789" s="78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</row>
    <row r="790" spans="1:31" ht="15.75" customHeight="1">
      <c r="A790" s="78"/>
      <c r="B790" s="78"/>
      <c r="C790" s="78"/>
      <c r="D790" s="78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</row>
    <row r="791" spans="1:31" ht="15.75" customHeight="1">
      <c r="A791" s="78"/>
      <c r="B791" s="78"/>
      <c r="C791" s="78"/>
      <c r="D791" s="78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</row>
    <row r="792" spans="1:31" ht="15.75" customHeight="1">
      <c r="A792" s="78"/>
      <c r="B792" s="78"/>
      <c r="C792" s="78"/>
      <c r="D792" s="78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</row>
    <row r="793" spans="1:31" ht="15.75" customHeight="1">
      <c r="A793" s="78"/>
      <c r="B793" s="78"/>
      <c r="C793" s="78"/>
      <c r="D793" s="78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</row>
    <row r="794" spans="1:31" ht="15.75" customHeight="1">
      <c r="A794" s="78"/>
      <c r="B794" s="78"/>
      <c r="C794" s="78"/>
      <c r="D794" s="78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</row>
    <row r="795" spans="1:31" ht="15.75" customHeight="1">
      <c r="A795" s="78"/>
      <c r="B795" s="78"/>
      <c r="C795" s="78"/>
      <c r="D795" s="78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</row>
    <row r="796" spans="1:31" ht="15.75" customHeight="1">
      <c r="A796" s="78"/>
      <c r="B796" s="78"/>
      <c r="C796" s="78"/>
      <c r="D796" s="78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</row>
    <row r="797" spans="1:31" ht="15.75" customHeight="1">
      <c r="A797" s="78"/>
      <c r="B797" s="78"/>
      <c r="C797" s="78"/>
      <c r="D797" s="78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</row>
    <row r="798" spans="1:31" ht="15.75" customHeight="1">
      <c r="A798" s="78"/>
      <c r="B798" s="78"/>
      <c r="C798" s="78"/>
      <c r="D798" s="78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</row>
    <row r="799" spans="1:31" ht="15.75" customHeight="1">
      <c r="A799" s="78"/>
      <c r="B799" s="78"/>
      <c r="C799" s="78"/>
      <c r="D799" s="78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</row>
    <row r="800" spans="1:31" ht="15.75" customHeight="1">
      <c r="A800" s="78"/>
      <c r="B800" s="78"/>
      <c r="C800" s="78"/>
      <c r="D800" s="78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</row>
    <row r="801" spans="1:31" ht="15.75" customHeight="1">
      <c r="A801" s="78"/>
      <c r="B801" s="78"/>
      <c r="C801" s="78"/>
      <c r="D801" s="78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</row>
    <row r="802" spans="1:31" ht="15.75" customHeight="1">
      <c r="A802" s="78"/>
      <c r="B802" s="78"/>
      <c r="C802" s="78"/>
      <c r="D802" s="78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</row>
    <row r="803" spans="1:31" ht="15.75" customHeight="1">
      <c r="A803" s="78"/>
      <c r="B803" s="78"/>
      <c r="C803" s="78"/>
      <c r="D803" s="78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</row>
    <row r="804" spans="1:31" ht="15.75" customHeight="1">
      <c r="A804" s="78"/>
      <c r="B804" s="78"/>
      <c r="C804" s="78"/>
      <c r="D804" s="78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</row>
    <row r="805" spans="1:31" ht="15.75" customHeight="1">
      <c r="A805" s="78"/>
      <c r="B805" s="78"/>
      <c r="C805" s="78"/>
      <c r="D805" s="78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</row>
    <row r="806" spans="1:31" ht="15.75" customHeight="1">
      <c r="A806" s="78"/>
      <c r="B806" s="78"/>
      <c r="C806" s="78"/>
      <c r="D806" s="78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</row>
    <row r="807" spans="1:31" ht="15.75" customHeight="1">
      <c r="A807" s="78"/>
      <c r="B807" s="78"/>
      <c r="C807" s="78"/>
      <c r="D807" s="78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</row>
    <row r="808" spans="1:31" ht="15.75" customHeight="1">
      <c r="A808" s="78"/>
      <c r="B808" s="78"/>
      <c r="C808" s="78"/>
      <c r="D808" s="78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</row>
    <row r="809" spans="1:31" ht="15.75" customHeight="1">
      <c r="A809" s="78"/>
      <c r="B809" s="78"/>
      <c r="C809" s="78"/>
      <c r="D809" s="78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</row>
    <row r="810" spans="1:31" ht="15.75" customHeight="1">
      <c r="A810" s="78"/>
      <c r="B810" s="78"/>
      <c r="C810" s="78"/>
      <c r="D810" s="78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</row>
    <row r="811" spans="1:31" ht="15.75" customHeight="1">
      <c r="A811" s="78"/>
      <c r="B811" s="78"/>
      <c r="C811" s="78"/>
      <c r="D811" s="78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</row>
    <row r="812" spans="1:31" ht="15.75" customHeight="1">
      <c r="A812" s="78"/>
      <c r="B812" s="78"/>
      <c r="C812" s="78"/>
      <c r="D812" s="78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</row>
    <row r="813" spans="1:31" ht="15.75" customHeight="1">
      <c r="A813" s="78"/>
      <c r="B813" s="78"/>
      <c r="C813" s="78"/>
      <c r="D813" s="78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</row>
    <row r="814" spans="1:31" ht="15.75" customHeight="1">
      <c r="A814" s="78"/>
      <c r="B814" s="78"/>
      <c r="C814" s="78"/>
      <c r="D814" s="78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</row>
    <row r="815" spans="1:31" ht="15.75" customHeight="1">
      <c r="A815" s="78"/>
      <c r="B815" s="78"/>
      <c r="C815" s="78"/>
      <c r="D815" s="78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</row>
    <row r="816" spans="1:31" ht="15.75" customHeight="1">
      <c r="A816" s="78"/>
      <c r="B816" s="78"/>
      <c r="C816" s="78"/>
      <c r="D816" s="78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</row>
    <row r="817" spans="1:31" ht="15.75" customHeight="1">
      <c r="A817" s="78"/>
      <c r="B817" s="78"/>
      <c r="C817" s="78"/>
      <c r="D817" s="78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</row>
    <row r="818" spans="1:31" ht="15.75" customHeight="1">
      <c r="A818" s="78"/>
      <c r="B818" s="78"/>
      <c r="C818" s="78"/>
      <c r="D818" s="78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</row>
    <row r="819" spans="1:31" ht="15.75" customHeight="1">
      <c r="A819" s="78"/>
      <c r="B819" s="78"/>
      <c r="C819" s="78"/>
      <c r="D819" s="78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</row>
    <row r="820" spans="1:31" ht="15.75" customHeight="1">
      <c r="A820" s="78"/>
      <c r="B820" s="78"/>
      <c r="C820" s="78"/>
      <c r="D820" s="78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</row>
    <row r="821" spans="1:31" ht="15.75" customHeight="1">
      <c r="A821" s="78"/>
      <c r="B821" s="78"/>
      <c r="C821" s="78"/>
      <c r="D821" s="78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</row>
    <row r="822" spans="1:31" ht="15.75" customHeight="1">
      <c r="A822" s="78"/>
      <c r="B822" s="78"/>
      <c r="C822" s="78"/>
      <c r="D822" s="78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</row>
    <row r="823" spans="1:31" ht="15.75" customHeight="1">
      <c r="A823" s="78"/>
      <c r="B823" s="78"/>
      <c r="C823" s="78"/>
      <c r="D823" s="78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</row>
    <row r="824" spans="1:31" ht="15.75" customHeight="1">
      <c r="A824" s="78"/>
      <c r="B824" s="78"/>
      <c r="C824" s="78"/>
      <c r="D824" s="78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</row>
    <row r="825" spans="1:31" ht="15.75" customHeight="1">
      <c r="A825" s="78"/>
      <c r="B825" s="78"/>
      <c r="C825" s="78"/>
      <c r="D825" s="78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</row>
    <row r="826" spans="1:31" ht="15.75" customHeight="1">
      <c r="A826" s="78"/>
      <c r="B826" s="78"/>
      <c r="C826" s="78"/>
      <c r="D826" s="78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</row>
    <row r="827" spans="1:31" ht="15.75" customHeight="1">
      <c r="A827" s="78"/>
      <c r="B827" s="78"/>
      <c r="C827" s="78"/>
      <c r="D827" s="78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</row>
    <row r="828" spans="1:31" ht="15.75" customHeight="1">
      <c r="A828" s="78"/>
      <c r="B828" s="78"/>
      <c r="C828" s="78"/>
      <c r="D828" s="78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</row>
    <row r="829" spans="1:31" ht="15.75" customHeight="1">
      <c r="A829" s="78"/>
      <c r="B829" s="78"/>
      <c r="C829" s="78"/>
      <c r="D829" s="78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</row>
    <row r="830" spans="1:31" ht="15.75" customHeight="1">
      <c r="A830" s="78"/>
      <c r="B830" s="78"/>
      <c r="C830" s="78"/>
      <c r="D830" s="78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</row>
    <row r="831" spans="1:31" ht="15.75" customHeight="1">
      <c r="A831" s="78"/>
      <c r="B831" s="78"/>
      <c r="C831" s="78"/>
      <c r="D831" s="78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</row>
    <row r="832" spans="1:31" ht="15.75" customHeight="1">
      <c r="A832" s="78"/>
      <c r="B832" s="78"/>
      <c r="C832" s="78"/>
      <c r="D832" s="78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</row>
    <row r="833" spans="1:31" ht="15.75" customHeight="1">
      <c r="A833" s="78"/>
      <c r="B833" s="78"/>
      <c r="C833" s="78"/>
      <c r="D833" s="78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</row>
    <row r="834" spans="1:31" ht="15.75" customHeight="1">
      <c r="A834" s="78"/>
      <c r="B834" s="78"/>
      <c r="C834" s="78"/>
      <c r="D834" s="78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</row>
    <row r="835" spans="1:31" ht="15.75" customHeight="1">
      <c r="A835" s="78"/>
      <c r="B835" s="78"/>
      <c r="C835" s="78"/>
      <c r="D835" s="78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</row>
    <row r="836" spans="1:31" ht="15.75" customHeight="1">
      <c r="A836" s="78"/>
      <c r="B836" s="78"/>
      <c r="C836" s="78"/>
      <c r="D836" s="78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</row>
    <row r="837" spans="1:31" ht="15.75" customHeight="1">
      <c r="A837" s="78"/>
      <c r="B837" s="78"/>
      <c r="C837" s="78"/>
      <c r="D837" s="78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</row>
    <row r="838" spans="1:31" ht="15.75" customHeight="1">
      <c r="A838" s="78"/>
      <c r="B838" s="78"/>
      <c r="C838" s="78"/>
      <c r="D838" s="78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</row>
    <row r="839" spans="1:31" ht="15.75" customHeight="1">
      <c r="A839" s="78"/>
      <c r="B839" s="78"/>
      <c r="C839" s="78"/>
      <c r="D839" s="78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</row>
    <row r="840" spans="1:31" ht="15.75" customHeight="1">
      <c r="A840" s="78"/>
      <c r="B840" s="78"/>
      <c r="C840" s="78"/>
      <c r="D840" s="78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</row>
    <row r="841" spans="1:31" ht="15.75" customHeight="1">
      <c r="A841" s="78"/>
      <c r="B841" s="78"/>
      <c r="C841" s="78"/>
      <c r="D841" s="78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</row>
    <row r="842" spans="1:31" ht="15.75" customHeight="1">
      <c r="A842" s="78"/>
      <c r="B842" s="78"/>
      <c r="C842" s="78"/>
      <c r="D842" s="78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</row>
    <row r="843" spans="1:31" ht="15.75" customHeight="1">
      <c r="A843" s="78"/>
      <c r="B843" s="78"/>
      <c r="C843" s="78"/>
      <c r="D843" s="78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</row>
    <row r="844" spans="1:31" ht="15.75" customHeight="1">
      <c r="A844" s="78"/>
      <c r="B844" s="78"/>
      <c r="C844" s="78"/>
      <c r="D844" s="78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</row>
    <row r="845" spans="1:31" ht="15.75" customHeight="1">
      <c r="A845" s="78"/>
      <c r="B845" s="78"/>
      <c r="C845" s="78"/>
      <c r="D845" s="78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</row>
    <row r="846" spans="1:31" ht="15.75" customHeight="1">
      <c r="A846" s="78"/>
      <c r="B846" s="78"/>
      <c r="C846" s="78"/>
      <c r="D846" s="78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</row>
    <row r="847" spans="1:31" ht="15.75" customHeight="1">
      <c r="A847" s="78"/>
      <c r="B847" s="78"/>
      <c r="C847" s="78"/>
      <c r="D847" s="78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</row>
    <row r="848" spans="1:31" ht="15.75" customHeight="1">
      <c r="A848" s="78"/>
      <c r="B848" s="78"/>
      <c r="C848" s="78"/>
      <c r="D848" s="78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</row>
    <row r="849" spans="1:31" ht="15.75" customHeight="1">
      <c r="A849" s="78"/>
      <c r="B849" s="78"/>
      <c r="C849" s="78"/>
      <c r="D849" s="78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</row>
    <row r="850" spans="1:31" ht="15.75" customHeight="1">
      <c r="A850" s="78"/>
      <c r="B850" s="78"/>
      <c r="C850" s="78"/>
      <c r="D850" s="78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</row>
    <row r="851" spans="1:31" ht="15.75" customHeight="1">
      <c r="A851" s="78"/>
      <c r="B851" s="78"/>
      <c r="C851" s="78"/>
      <c r="D851" s="78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</row>
    <row r="852" spans="1:31" ht="15.75" customHeight="1">
      <c r="A852" s="78"/>
      <c r="B852" s="78"/>
      <c r="C852" s="78"/>
      <c r="D852" s="78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</row>
    <row r="853" spans="1:31" ht="15.75" customHeight="1">
      <c r="A853" s="78"/>
      <c r="B853" s="78"/>
      <c r="C853" s="78"/>
      <c r="D853" s="78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</row>
    <row r="854" spans="1:31" ht="15.75" customHeight="1">
      <c r="A854" s="78"/>
      <c r="B854" s="78"/>
      <c r="C854" s="78"/>
      <c r="D854" s="78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</row>
    <row r="855" spans="1:31" ht="15.75" customHeight="1">
      <c r="A855" s="78"/>
      <c r="B855" s="78"/>
      <c r="C855" s="78"/>
      <c r="D855" s="78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</row>
    <row r="856" spans="1:31" ht="15.75" customHeight="1">
      <c r="A856" s="78"/>
      <c r="B856" s="78"/>
      <c r="C856" s="78"/>
      <c r="D856" s="78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</row>
    <row r="857" spans="1:31" ht="15.75" customHeight="1">
      <c r="A857" s="78"/>
      <c r="B857" s="78"/>
      <c r="C857" s="78"/>
      <c r="D857" s="78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</row>
    <row r="858" spans="1:31" ht="15.75" customHeight="1">
      <c r="A858" s="78"/>
      <c r="B858" s="78"/>
      <c r="C858" s="78"/>
      <c r="D858" s="78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</row>
    <row r="859" spans="1:31" ht="15.75" customHeight="1">
      <c r="A859" s="78"/>
      <c r="B859" s="78"/>
      <c r="C859" s="78"/>
      <c r="D859" s="78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</row>
    <row r="860" spans="1:31" ht="15.75" customHeight="1">
      <c r="A860" s="78"/>
      <c r="B860" s="78"/>
      <c r="C860" s="78"/>
      <c r="D860" s="78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</row>
    <row r="861" spans="1:31" ht="15.75" customHeight="1">
      <c r="A861" s="78"/>
      <c r="B861" s="78"/>
      <c r="C861" s="78"/>
      <c r="D861" s="78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</row>
    <row r="862" spans="1:31" ht="15.75" customHeight="1">
      <c r="A862" s="78"/>
      <c r="B862" s="78"/>
      <c r="C862" s="78"/>
      <c r="D862" s="78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</row>
    <row r="863" spans="1:31" ht="15.75" customHeight="1">
      <c r="A863" s="78"/>
      <c r="B863" s="78"/>
      <c r="C863" s="78"/>
      <c r="D863" s="78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</row>
    <row r="864" spans="1:31" ht="15.75" customHeight="1">
      <c r="A864" s="78"/>
      <c r="B864" s="78"/>
      <c r="C864" s="78"/>
      <c r="D864" s="78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</row>
    <row r="865" spans="1:31" ht="15.75" customHeight="1">
      <c r="A865" s="78"/>
      <c r="B865" s="78"/>
      <c r="C865" s="78"/>
      <c r="D865" s="78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</row>
    <row r="866" spans="1:31" ht="15.75" customHeight="1">
      <c r="A866" s="78"/>
      <c r="B866" s="78"/>
      <c r="C866" s="78"/>
      <c r="D866" s="78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</row>
    <row r="867" spans="1:31" ht="15.75" customHeight="1">
      <c r="A867" s="78"/>
      <c r="B867" s="78"/>
      <c r="C867" s="78"/>
      <c r="D867" s="78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</row>
    <row r="868" spans="1:31" ht="15.75" customHeight="1">
      <c r="A868" s="78"/>
      <c r="B868" s="78"/>
      <c r="C868" s="78"/>
      <c r="D868" s="78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</row>
    <row r="869" spans="1:31" ht="15.75" customHeight="1">
      <c r="A869" s="78"/>
      <c r="B869" s="78"/>
      <c r="C869" s="78"/>
      <c r="D869" s="78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</row>
    <row r="870" spans="1:31" ht="15.75" customHeight="1">
      <c r="A870" s="78"/>
      <c r="B870" s="78"/>
      <c r="C870" s="78"/>
      <c r="D870" s="78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</row>
    <row r="871" spans="1:31" ht="15.75" customHeight="1">
      <c r="A871" s="78"/>
      <c r="B871" s="78"/>
      <c r="C871" s="78"/>
      <c r="D871" s="78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</row>
    <row r="872" spans="1:31" ht="15.75" customHeight="1">
      <c r="A872" s="78"/>
      <c r="B872" s="78"/>
      <c r="C872" s="78"/>
      <c r="D872" s="78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</row>
    <row r="873" spans="1:31" ht="15.75" customHeight="1">
      <c r="A873" s="78"/>
      <c r="B873" s="78"/>
      <c r="C873" s="78"/>
      <c r="D873" s="78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</row>
    <row r="874" spans="1:31" ht="15.75" customHeight="1">
      <c r="A874" s="78"/>
      <c r="B874" s="78"/>
      <c r="C874" s="78"/>
      <c r="D874" s="78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</row>
    <row r="875" spans="1:31" ht="15.75" customHeight="1">
      <c r="A875" s="78"/>
      <c r="B875" s="78"/>
      <c r="C875" s="78"/>
      <c r="D875" s="78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</row>
    <row r="876" spans="1:31" ht="15.75" customHeight="1">
      <c r="A876" s="78"/>
      <c r="B876" s="78"/>
      <c r="C876" s="78"/>
      <c r="D876" s="78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</row>
    <row r="877" spans="1:31" ht="15.75" customHeight="1">
      <c r="A877" s="78"/>
      <c r="B877" s="78"/>
      <c r="C877" s="78"/>
      <c r="D877" s="78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</row>
    <row r="878" spans="1:31" ht="15.75" customHeight="1">
      <c r="A878" s="78"/>
      <c r="B878" s="78"/>
      <c r="C878" s="78"/>
      <c r="D878" s="78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</row>
    <row r="879" spans="1:31" ht="15.75" customHeight="1">
      <c r="A879" s="78"/>
      <c r="B879" s="78"/>
      <c r="C879" s="78"/>
      <c r="D879" s="78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</row>
    <row r="880" spans="1:31" ht="15.75" customHeight="1">
      <c r="A880" s="78"/>
      <c r="B880" s="78"/>
      <c r="C880" s="78"/>
      <c r="D880" s="78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</row>
    <row r="881" spans="1:31" ht="15.75" customHeight="1">
      <c r="A881" s="78"/>
      <c r="B881" s="78"/>
      <c r="C881" s="78"/>
      <c r="D881" s="78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</row>
    <row r="882" spans="1:31" ht="15.75" customHeight="1">
      <c r="A882" s="78"/>
      <c r="B882" s="78"/>
      <c r="C882" s="78"/>
      <c r="D882" s="78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</row>
    <row r="883" spans="1:31" ht="15.75" customHeight="1">
      <c r="A883" s="78"/>
      <c r="B883" s="78"/>
      <c r="C883" s="78"/>
      <c r="D883" s="78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</row>
    <row r="884" spans="1:31" ht="15.75" customHeight="1">
      <c r="A884" s="78"/>
      <c r="B884" s="78"/>
      <c r="C884" s="78"/>
      <c r="D884" s="78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</row>
    <row r="885" spans="1:31" ht="15.75" customHeight="1">
      <c r="A885" s="78"/>
      <c r="B885" s="78"/>
      <c r="C885" s="78"/>
      <c r="D885" s="78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</row>
    <row r="886" spans="1:31" ht="15.75" customHeight="1">
      <c r="A886" s="78"/>
      <c r="B886" s="78"/>
      <c r="C886" s="78"/>
      <c r="D886" s="78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</row>
    <row r="887" spans="1:31" ht="15.75" customHeight="1">
      <c r="A887" s="78"/>
      <c r="B887" s="78"/>
      <c r="C887" s="78"/>
      <c r="D887" s="78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</row>
    <row r="888" spans="1:31" ht="15.75" customHeight="1">
      <c r="A888" s="78"/>
      <c r="B888" s="78"/>
      <c r="C888" s="78"/>
      <c r="D888" s="78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</row>
    <row r="889" spans="1:31" ht="15.75" customHeight="1">
      <c r="A889" s="78"/>
      <c r="B889" s="78"/>
      <c r="C889" s="78"/>
      <c r="D889" s="78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</row>
    <row r="890" spans="1:31" ht="15.75" customHeight="1">
      <c r="A890" s="78"/>
      <c r="B890" s="78"/>
      <c r="C890" s="78"/>
      <c r="D890" s="78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</row>
    <row r="891" spans="1:31" ht="15.75" customHeight="1">
      <c r="A891" s="78"/>
      <c r="B891" s="78"/>
      <c r="C891" s="78"/>
      <c r="D891" s="78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</row>
    <row r="892" spans="1:31" ht="15.75" customHeight="1">
      <c r="A892" s="78"/>
      <c r="B892" s="78"/>
      <c r="C892" s="78"/>
      <c r="D892" s="78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</row>
    <row r="893" spans="1:31" ht="15.75" customHeight="1">
      <c r="A893" s="78"/>
      <c r="B893" s="78"/>
      <c r="C893" s="78"/>
      <c r="D893" s="78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</row>
    <row r="894" spans="1:31" ht="15.75" customHeight="1">
      <c r="A894" s="78"/>
      <c r="B894" s="78"/>
      <c r="C894" s="78"/>
      <c r="D894" s="78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</row>
    <row r="895" spans="1:31" ht="15.75" customHeight="1">
      <c r="A895" s="78"/>
      <c r="B895" s="78"/>
      <c r="C895" s="78"/>
      <c r="D895" s="78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</row>
    <row r="896" spans="1:31" ht="15.75" customHeight="1">
      <c r="A896" s="78"/>
      <c r="B896" s="78"/>
      <c r="C896" s="78"/>
      <c r="D896" s="78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</row>
    <row r="897" spans="1:31" ht="15.75" customHeight="1">
      <c r="A897" s="78"/>
      <c r="B897" s="78"/>
      <c r="C897" s="78"/>
      <c r="D897" s="78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</row>
    <row r="898" spans="1:31" ht="15.75" customHeight="1">
      <c r="A898" s="78"/>
      <c r="B898" s="78"/>
      <c r="C898" s="78"/>
      <c r="D898" s="78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</row>
    <row r="899" spans="1:31" ht="15.75" customHeight="1">
      <c r="A899" s="78"/>
      <c r="B899" s="78"/>
      <c r="C899" s="78"/>
      <c r="D899" s="78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</row>
    <row r="900" spans="1:31" ht="15.75" customHeight="1">
      <c r="A900" s="78"/>
      <c r="B900" s="78"/>
      <c r="C900" s="78"/>
      <c r="D900" s="78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</row>
    <row r="901" spans="1:31" ht="15.75" customHeight="1">
      <c r="A901" s="78"/>
      <c r="B901" s="78"/>
      <c r="C901" s="78"/>
      <c r="D901" s="78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</row>
    <row r="902" spans="1:31" ht="15.75" customHeight="1">
      <c r="A902" s="78"/>
      <c r="B902" s="78"/>
      <c r="C902" s="78"/>
      <c r="D902" s="78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</row>
    <row r="903" spans="1:31" ht="15.75" customHeight="1">
      <c r="A903" s="78"/>
      <c r="B903" s="78"/>
      <c r="C903" s="78"/>
      <c r="D903" s="78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</row>
    <row r="904" spans="1:31" ht="15.75" customHeight="1">
      <c r="A904" s="78"/>
      <c r="B904" s="78"/>
      <c r="C904" s="78"/>
      <c r="D904" s="78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</row>
    <row r="905" spans="1:31" ht="15.75" customHeight="1">
      <c r="A905" s="78"/>
      <c r="B905" s="78"/>
      <c r="C905" s="78"/>
      <c r="D905" s="78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</row>
    <row r="906" spans="1:31" ht="15.75" customHeight="1">
      <c r="A906" s="78"/>
      <c r="B906" s="78"/>
      <c r="C906" s="78"/>
      <c r="D906" s="78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</row>
    <row r="907" spans="1:31" ht="15.75" customHeight="1">
      <c r="A907" s="78"/>
      <c r="B907" s="78"/>
      <c r="C907" s="78"/>
      <c r="D907" s="78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</row>
    <row r="908" spans="1:31" ht="15.75" customHeight="1">
      <c r="A908" s="78"/>
      <c r="B908" s="78"/>
      <c r="C908" s="78"/>
      <c r="D908" s="78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</row>
    <row r="909" spans="1:31" ht="15.75" customHeight="1">
      <c r="A909" s="78"/>
      <c r="B909" s="78"/>
      <c r="C909" s="78"/>
      <c r="D909" s="78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</row>
    <row r="910" spans="1:31" ht="15.75" customHeight="1">
      <c r="A910" s="78"/>
      <c r="B910" s="78"/>
      <c r="C910" s="78"/>
      <c r="D910" s="78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</row>
    <row r="911" spans="1:31" ht="15.75" customHeight="1">
      <c r="A911" s="78"/>
      <c r="B911" s="78"/>
      <c r="C911" s="78"/>
      <c r="D911" s="78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</row>
    <row r="912" spans="1:31" ht="15.75" customHeight="1">
      <c r="A912" s="78"/>
      <c r="B912" s="78"/>
      <c r="C912" s="78"/>
      <c r="D912" s="78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</row>
    <row r="913" spans="1:31" ht="15.75" customHeight="1">
      <c r="A913" s="78"/>
      <c r="B913" s="78"/>
      <c r="C913" s="78"/>
      <c r="D913" s="78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</row>
    <row r="914" spans="1:31" ht="15.75" customHeight="1">
      <c r="A914" s="78"/>
      <c r="B914" s="78"/>
      <c r="C914" s="78"/>
      <c r="D914" s="78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</row>
    <row r="915" spans="1:31" ht="15.75" customHeight="1">
      <c r="A915" s="78"/>
      <c r="B915" s="78"/>
      <c r="C915" s="78"/>
      <c r="D915" s="78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</row>
    <row r="916" spans="1:31" ht="15.75" customHeight="1">
      <c r="A916" s="78"/>
      <c r="B916" s="78"/>
      <c r="C916" s="78"/>
      <c r="D916" s="78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</row>
    <row r="917" spans="1:31" ht="15.75" customHeight="1">
      <c r="A917" s="78"/>
      <c r="B917" s="78"/>
      <c r="C917" s="78"/>
      <c r="D917" s="78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</row>
    <row r="918" spans="1:31" ht="15.75" customHeight="1">
      <c r="A918" s="78"/>
      <c r="B918" s="78"/>
      <c r="C918" s="78"/>
      <c r="D918" s="78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</row>
    <row r="919" spans="1:31" ht="15.75" customHeight="1">
      <c r="A919" s="78"/>
      <c r="B919" s="78"/>
      <c r="C919" s="78"/>
      <c r="D919" s="78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</row>
    <row r="920" spans="1:31" ht="15.75" customHeight="1">
      <c r="A920" s="78"/>
      <c r="B920" s="78"/>
      <c r="C920" s="78"/>
      <c r="D920" s="78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</row>
    <row r="921" spans="1:31" ht="15.75" customHeight="1">
      <c r="A921" s="78"/>
      <c r="B921" s="78"/>
      <c r="C921" s="78"/>
      <c r="D921" s="78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</row>
    <row r="922" spans="1:31" ht="15.75" customHeight="1">
      <c r="A922" s="78"/>
      <c r="B922" s="78"/>
      <c r="C922" s="78"/>
      <c r="D922" s="78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</row>
    <row r="923" spans="1:31" ht="15.75" customHeight="1">
      <c r="A923" s="78"/>
      <c r="B923" s="78"/>
      <c r="C923" s="78"/>
      <c r="D923" s="78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</row>
    <row r="924" spans="1:31" ht="15.75" customHeight="1">
      <c r="A924" s="78"/>
      <c r="B924" s="78"/>
      <c r="C924" s="78"/>
      <c r="D924" s="78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</row>
    <row r="925" spans="1:31" ht="15.75" customHeight="1">
      <c r="A925" s="78"/>
      <c r="B925" s="78"/>
      <c r="C925" s="78"/>
      <c r="D925" s="78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</row>
    <row r="926" spans="1:31" ht="15.75" customHeight="1">
      <c r="A926" s="78"/>
      <c r="B926" s="78"/>
      <c r="C926" s="78"/>
      <c r="D926" s="78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</row>
    <row r="927" spans="1:31" ht="15.75" customHeight="1">
      <c r="A927" s="78"/>
      <c r="B927" s="78"/>
      <c r="C927" s="78"/>
      <c r="D927" s="78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</row>
    <row r="928" spans="1:31" ht="15.75" customHeight="1">
      <c r="A928" s="78"/>
      <c r="B928" s="78"/>
      <c r="C928" s="78"/>
      <c r="D928" s="78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</row>
    <row r="929" spans="1:31" ht="15.75" customHeight="1">
      <c r="A929" s="78"/>
      <c r="B929" s="78"/>
      <c r="C929" s="78"/>
      <c r="D929" s="78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</row>
    <row r="930" spans="1:31" ht="15.75" customHeight="1">
      <c r="A930" s="78"/>
      <c r="B930" s="78"/>
      <c r="C930" s="78"/>
      <c r="D930" s="78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</row>
    <row r="931" spans="1:31" ht="15.75" customHeight="1">
      <c r="A931" s="78"/>
      <c r="B931" s="78"/>
      <c r="C931" s="78"/>
      <c r="D931" s="78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</row>
    <row r="932" spans="1:31" ht="15.75" customHeight="1">
      <c r="A932" s="78"/>
      <c r="B932" s="78"/>
      <c r="C932" s="78"/>
      <c r="D932" s="78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</row>
    <row r="933" spans="1:31" ht="15.75" customHeight="1">
      <c r="A933" s="78"/>
      <c r="B933" s="78"/>
      <c r="C933" s="78"/>
      <c r="D933" s="78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</row>
    <row r="934" spans="1:31" ht="15.75" customHeight="1">
      <c r="A934" s="78"/>
      <c r="B934" s="78"/>
      <c r="C934" s="78"/>
      <c r="D934" s="78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</row>
    <row r="935" spans="1:31" ht="15.75" customHeight="1">
      <c r="A935" s="78"/>
      <c r="B935" s="78"/>
      <c r="C935" s="78"/>
      <c r="D935" s="78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</row>
    <row r="936" spans="1:31" ht="15.75" customHeight="1">
      <c r="A936" s="78"/>
      <c r="B936" s="78"/>
      <c r="C936" s="78"/>
      <c r="D936" s="78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</row>
    <row r="937" spans="1:31" ht="15.75" customHeight="1">
      <c r="A937" s="78"/>
      <c r="B937" s="78"/>
      <c r="C937" s="78"/>
      <c r="D937" s="78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</row>
    <row r="938" spans="1:31" ht="15.75" customHeight="1">
      <c r="A938" s="78"/>
      <c r="B938" s="78"/>
      <c r="C938" s="78"/>
      <c r="D938" s="78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</row>
    <row r="939" spans="1:31" ht="15.75" customHeight="1">
      <c r="A939" s="78"/>
      <c r="B939" s="78"/>
      <c r="C939" s="78"/>
      <c r="D939" s="78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</row>
    <row r="940" spans="1:31" ht="15.75" customHeight="1">
      <c r="A940" s="78"/>
      <c r="B940" s="78"/>
      <c r="C940" s="78"/>
      <c r="D940" s="78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</row>
    <row r="941" spans="1:31" ht="15.75" customHeight="1">
      <c r="A941" s="78"/>
      <c r="B941" s="78"/>
      <c r="C941" s="78"/>
      <c r="D941" s="78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</row>
    <row r="942" spans="1:31" ht="15.75" customHeight="1">
      <c r="A942" s="78"/>
      <c r="B942" s="78"/>
      <c r="C942" s="78"/>
      <c r="D942" s="78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</row>
    <row r="943" spans="1:31" ht="15.75" customHeight="1">
      <c r="A943" s="78"/>
      <c r="B943" s="78"/>
      <c r="C943" s="78"/>
      <c r="D943" s="78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</row>
    <row r="944" spans="1:31" ht="15.75" customHeight="1">
      <c r="A944" s="78"/>
      <c r="B944" s="78"/>
      <c r="C944" s="78"/>
      <c r="D944" s="78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</row>
    <row r="945" spans="1:31" ht="15.75" customHeight="1">
      <c r="A945" s="78"/>
      <c r="B945" s="78"/>
      <c r="C945" s="78"/>
      <c r="D945" s="78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</row>
    <row r="946" spans="1:31" ht="15.75" customHeight="1">
      <c r="A946" s="78"/>
      <c r="B946" s="78"/>
      <c r="C946" s="78"/>
      <c r="D946" s="78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</row>
    <row r="947" spans="1:31" ht="15.75" customHeight="1">
      <c r="A947" s="78"/>
      <c r="B947" s="78"/>
      <c r="C947" s="78"/>
      <c r="D947" s="78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</row>
    <row r="948" spans="1:31" ht="15.75" customHeight="1">
      <c r="A948" s="78"/>
      <c r="B948" s="78"/>
      <c r="C948" s="78"/>
      <c r="D948" s="78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</row>
    <row r="949" spans="1:31" ht="15.75" customHeight="1">
      <c r="A949" s="78"/>
      <c r="B949" s="78"/>
      <c r="C949" s="78"/>
      <c r="D949" s="78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</row>
    <row r="950" spans="1:31" ht="15.75" customHeight="1">
      <c r="A950" s="78"/>
      <c r="B950" s="78"/>
      <c r="C950" s="78"/>
      <c r="D950" s="78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</row>
    <row r="951" spans="1:31" ht="15.75" customHeight="1">
      <c r="A951" s="78"/>
      <c r="B951" s="78"/>
      <c r="C951" s="78"/>
      <c r="D951" s="78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</row>
    <row r="952" spans="1:31" ht="15.75" customHeight="1">
      <c r="A952" s="78"/>
      <c r="B952" s="78"/>
      <c r="C952" s="78"/>
      <c r="D952" s="78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</row>
    <row r="953" spans="1:31" ht="15.75" customHeight="1">
      <c r="A953" s="78"/>
      <c r="B953" s="78"/>
      <c r="C953" s="78"/>
      <c r="D953" s="78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</row>
    <row r="954" spans="1:31" ht="15.75" customHeight="1">
      <c r="A954" s="78"/>
      <c r="B954" s="78"/>
      <c r="C954" s="78"/>
      <c r="D954" s="78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</row>
    <row r="955" spans="1:31" ht="15.75" customHeight="1">
      <c r="A955" s="78"/>
      <c r="B955" s="78"/>
      <c r="C955" s="78"/>
      <c r="D955" s="78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</row>
    <row r="956" spans="1:31" ht="15.75" customHeight="1">
      <c r="A956" s="78"/>
      <c r="B956" s="78"/>
      <c r="C956" s="78"/>
      <c r="D956" s="78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</row>
    <row r="957" spans="1:31" ht="15.75" customHeight="1">
      <c r="A957" s="78"/>
      <c r="B957" s="78"/>
      <c r="C957" s="78"/>
      <c r="D957" s="78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</row>
    <row r="958" spans="1:31" ht="15.75" customHeight="1">
      <c r="A958" s="78"/>
      <c r="B958" s="78"/>
      <c r="C958" s="78"/>
      <c r="D958" s="78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</row>
    <row r="959" spans="1:31" ht="15.75" customHeight="1">
      <c r="A959" s="78"/>
      <c r="B959" s="78"/>
      <c r="C959" s="78"/>
      <c r="D959" s="78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</row>
    <row r="960" spans="1:31" ht="15.75" customHeight="1">
      <c r="A960" s="78"/>
      <c r="B960" s="78"/>
      <c r="C960" s="78"/>
      <c r="D960" s="78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</row>
    <row r="961" spans="1:31" ht="15.75" customHeight="1">
      <c r="A961" s="78"/>
      <c r="B961" s="78"/>
      <c r="C961" s="78"/>
      <c r="D961" s="78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</row>
    <row r="962" spans="1:31" ht="15.75" customHeight="1">
      <c r="A962" s="78"/>
      <c r="B962" s="78"/>
      <c r="C962" s="78"/>
      <c r="D962" s="78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</row>
    <row r="963" spans="1:31" ht="15.75" customHeight="1">
      <c r="A963" s="78"/>
      <c r="B963" s="78"/>
      <c r="C963" s="78"/>
      <c r="D963" s="78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</row>
    <row r="964" spans="1:31" ht="15.75" customHeight="1">
      <c r="A964" s="78"/>
      <c r="B964" s="78"/>
      <c r="C964" s="78"/>
      <c r="D964" s="78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</row>
    <row r="965" spans="1:31" ht="15.75" customHeight="1">
      <c r="A965" s="78"/>
      <c r="B965" s="78"/>
      <c r="C965" s="78"/>
      <c r="D965" s="78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</row>
    <row r="966" spans="1:31" ht="15.75" customHeight="1">
      <c r="A966" s="78"/>
      <c r="B966" s="78"/>
      <c r="C966" s="78"/>
      <c r="D966" s="78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</row>
    <row r="967" spans="1:31" ht="15.75" customHeight="1">
      <c r="A967" s="78"/>
      <c r="B967" s="78"/>
      <c r="C967" s="78"/>
      <c r="D967" s="78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</row>
    <row r="968" spans="1:31" ht="15.75" customHeight="1">
      <c r="A968" s="78"/>
      <c r="B968" s="78"/>
      <c r="C968" s="78"/>
      <c r="D968" s="78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</row>
    <row r="969" spans="1:31" ht="15.75" customHeight="1">
      <c r="A969" s="78"/>
      <c r="B969" s="78"/>
      <c r="C969" s="78"/>
      <c r="D969" s="78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</row>
    <row r="970" spans="1:31" ht="15.75" customHeight="1">
      <c r="A970" s="78"/>
      <c r="B970" s="78"/>
      <c r="C970" s="78"/>
      <c r="D970" s="78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</row>
    <row r="971" spans="1:31" ht="15.75" customHeight="1">
      <c r="A971" s="78"/>
      <c r="B971" s="78"/>
      <c r="C971" s="78"/>
      <c r="D971" s="78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</row>
    <row r="972" spans="1:31" ht="15.75" customHeight="1">
      <c r="A972" s="78"/>
      <c r="B972" s="78"/>
      <c r="C972" s="78"/>
      <c r="D972" s="78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</row>
    <row r="973" spans="1:31" ht="15.75" customHeight="1">
      <c r="A973" s="78"/>
      <c r="B973" s="78"/>
      <c r="C973" s="78"/>
      <c r="D973" s="78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</row>
    <row r="974" spans="1:31" ht="15.75" customHeight="1">
      <c r="A974" s="78"/>
      <c r="B974" s="78"/>
      <c r="C974" s="78"/>
      <c r="D974" s="78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</row>
    <row r="975" spans="1:31" ht="15.75" customHeight="1">
      <c r="A975" s="78"/>
      <c r="B975" s="78"/>
      <c r="C975" s="78"/>
      <c r="D975" s="78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</row>
    <row r="976" spans="1:31" ht="15.75" customHeight="1">
      <c r="A976" s="78"/>
      <c r="B976" s="78"/>
      <c r="C976" s="78"/>
      <c r="D976" s="78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</row>
    <row r="977" spans="1:31" ht="15.75" customHeight="1">
      <c r="A977" s="78"/>
      <c r="B977" s="78"/>
      <c r="C977" s="78"/>
      <c r="D977" s="78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</row>
    <row r="978" spans="1:31" ht="15.75" customHeight="1">
      <c r="A978" s="78"/>
      <c r="B978" s="78"/>
      <c r="C978" s="78"/>
      <c r="D978" s="78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</row>
    <row r="979" spans="1:31" ht="15.75" customHeight="1">
      <c r="A979" s="78"/>
      <c r="B979" s="78"/>
      <c r="C979" s="78"/>
      <c r="D979" s="78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</row>
    <row r="980" spans="1:31" ht="15.75" customHeight="1">
      <c r="A980" s="78"/>
      <c r="B980" s="78"/>
      <c r="C980" s="78"/>
      <c r="D980" s="78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</row>
    <row r="981" spans="1:31" ht="15.75" customHeight="1">
      <c r="A981" s="78"/>
      <c r="B981" s="78"/>
      <c r="C981" s="78"/>
      <c r="D981" s="78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</row>
    <row r="982" spans="1:31" ht="15.75" customHeight="1">
      <c r="A982" s="78"/>
      <c r="B982" s="78"/>
      <c r="C982" s="78"/>
      <c r="D982" s="78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</row>
    <row r="983" spans="1:31" ht="15.75" customHeight="1">
      <c r="A983" s="78"/>
      <c r="B983" s="78"/>
      <c r="C983" s="78"/>
      <c r="D983" s="78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</row>
    <row r="984" spans="1:31" ht="15.75" customHeight="1">
      <c r="A984" s="78"/>
      <c r="B984" s="78"/>
      <c r="C984" s="78"/>
      <c r="D984" s="78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</row>
    <row r="985" spans="1:31" ht="15.75" customHeight="1">
      <c r="A985" s="78"/>
      <c r="B985" s="78"/>
      <c r="C985" s="78"/>
      <c r="D985" s="78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</row>
    <row r="986" spans="1:31" ht="15.75" customHeight="1">
      <c r="A986" s="78"/>
      <c r="B986" s="78"/>
      <c r="C986" s="78"/>
      <c r="D986" s="78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</row>
    <row r="987" spans="1:31" ht="15.75" customHeight="1">
      <c r="A987" s="78"/>
      <c r="B987" s="78"/>
      <c r="C987" s="78"/>
      <c r="D987" s="78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</row>
    <row r="988" spans="1:31" ht="15.75" customHeight="1">
      <c r="A988" s="78"/>
      <c r="B988" s="78"/>
      <c r="C988" s="78"/>
      <c r="D988" s="78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</row>
    <row r="989" spans="1:31" ht="15.75" customHeight="1">
      <c r="A989" s="78"/>
      <c r="B989" s="78"/>
      <c r="C989" s="78"/>
      <c r="D989" s="78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</row>
    <row r="990" spans="1:31" ht="15.75" customHeight="1">
      <c r="A990" s="78"/>
      <c r="B990" s="78"/>
      <c r="C990" s="78"/>
      <c r="D990" s="78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</row>
    <row r="991" spans="1:31" ht="15.75" customHeight="1">
      <c r="A991" s="78"/>
      <c r="B991" s="78"/>
      <c r="C991" s="78"/>
      <c r="D991" s="78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</row>
    <row r="992" spans="1:31" ht="15.75" customHeight="1">
      <c r="A992" s="78"/>
      <c r="B992" s="78"/>
      <c r="C992" s="78"/>
      <c r="D992" s="78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</row>
    <row r="993" spans="1:31" ht="15.75" customHeight="1">
      <c r="A993" s="78"/>
      <c r="B993" s="78"/>
      <c r="C993" s="78"/>
      <c r="D993" s="78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</row>
    <row r="994" spans="1:31" ht="15.75" customHeight="1">
      <c r="A994" s="78"/>
      <c r="B994" s="78"/>
      <c r="C994" s="78"/>
      <c r="D994" s="78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</row>
    <row r="995" spans="1:31" ht="15.75" customHeight="1">
      <c r="A995" s="78"/>
      <c r="B995" s="78"/>
      <c r="C995" s="78"/>
      <c r="D995" s="78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</row>
    <row r="996" spans="1:31" ht="15.75" customHeight="1">
      <c r="A996" s="78"/>
      <c r="B996" s="78"/>
      <c r="C996" s="78"/>
      <c r="D996" s="78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</row>
    <row r="997" spans="1:31" ht="15.75" customHeight="1">
      <c r="A997" s="78"/>
      <c r="B997" s="78"/>
      <c r="C997" s="78"/>
      <c r="D997" s="78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</row>
    <row r="998" spans="1:31" ht="15.75" customHeight="1">
      <c r="A998" s="78"/>
      <c r="B998" s="78"/>
      <c r="C998" s="78"/>
      <c r="D998" s="78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</row>
    <row r="999" spans="1:31" ht="15.75" customHeight="1">
      <c r="A999" s="78"/>
      <c r="B999" s="78"/>
      <c r="C999" s="78"/>
      <c r="D999" s="78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</row>
    <row r="1000" spans="1:31" ht="15.75" customHeight="1">
      <c r="A1000" s="78"/>
      <c r="B1000" s="78"/>
      <c r="C1000" s="78"/>
      <c r="D1000" s="78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</row>
    <row r="1001" spans="1:31" ht="15.75" customHeight="1">
      <c r="A1001" s="78"/>
      <c r="B1001" s="78"/>
      <c r="C1001" s="78"/>
      <c r="D1001" s="78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</row>
    <row r="1002" spans="1:31" ht="15.75" customHeight="1">
      <c r="A1002" s="78"/>
      <c r="B1002" s="78"/>
      <c r="C1002" s="78"/>
      <c r="D1002" s="78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</row>
    <row r="1003" spans="1:31" ht="15.75" customHeight="1">
      <c r="A1003" s="78"/>
      <c r="B1003" s="78"/>
      <c r="C1003" s="78"/>
      <c r="D1003" s="78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</row>
    <row r="1004" spans="1:31" ht="15.75" customHeight="1">
      <c r="A1004" s="78"/>
      <c r="B1004" s="78"/>
      <c r="C1004" s="78"/>
      <c r="D1004" s="78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</row>
    <row r="1005" spans="1:31" ht="15.75" customHeight="1">
      <c r="A1005" s="78"/>
      <c r="B1005" s="78"/>
      <c r="C1005" s="78"/>
      <c r="D1005" s="78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</row>
    <row r="1006" spans="1:31" ht="15.75" customHeight="1">
      <c r="A1006" s="78"/>
      <c r="B1006" s="78"/>
      <c r="C1006" s="78"/>
      <c r="D1006" s="78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</row>
    <row r="1007" spans="1:31" ht="15.75" customHeight="1">
      <c r="A1007" s="78"/>
      <c r="B1007" s="78"/>
      <c r="C1007" s="78"/>
      <c r="D1007" s="78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</row>
    <row r="1008" spans="1:31" ht="15.75" customHeight="1">
      <c r="A1008" s="78"/>
      <c r="B1008" s="78"/>
      <c r="C1008" s="78"/>
      <c r="D1008" s="78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</row>
  </sheetData>
  <mergeCells count="45">
    <mergeCell ref="A6:C6"/>
    <mergeCell ref="A7:C7"/>
    <mergeCell ref="A8:C8"/>
    <mergeCell ref="A1:C1"/>
    <mergeCell ref="A2:C2"/>
    <mergeCell ref="A3:C3"/>
    <mergeCell ref="A4:C4"/>
    <mergeCell ref="A5:C5"/>
    <mergeCell ref="C44:E44"/>
    <mergeCell ref="C45:E45"/>
    <mergeCell ref="B46:AD46"/>
    <mergeCell ref="B22:E22"/>
    <mergeCell ref="C24:E24"/>
    <mergeCell ref="C25:E25"/>
    <mergeCell ref="C26:E26"/>
    <mergeCell ref="C27:E27"/>
    <mergeCell ref="C28:E28"/>
    <mergeCell ref="C29:E29"/>
    <mergeCell ref="B20:E20"/>
    <mergeCell ref="B21:E21"/>
    <mergeCell ref="C32:E32"/>
    <mergeCell ref="C33:E33"/>
    <mergeCell ref="C39:E39"/>
    <mergeCell ref="E13:AD13"/>
    <mergeCell ref="F21:AD21"/>
    <mergeCell ref="F22:AD22"/>
    <mergeCell ref="C23:AD23"/>
    <mergeCell ref="E14:AD14"/>
    <mergeCell ref="B15:AD15"/>
    <mergeCell ref="F16:AD16"/>
    <mergeCell ref="F17:AD17"/>
    <mergeCell ref="F18:AD18"/>
    <mergeCell ref="B19:AC19"/>
    <mergeCell ref="F20:AD20"/>
    <mergeCell ref="B13:D13"/>
    <mergeCell ref="B14:D14"/>
    <mergeCell ref="B16:E16"/>
    <mergeCell ref="B17:E17"/>
    <mergeCell ref="B18:E18"/>
    <mergeCell ref="B9:AD9"/>
    <mergeCell ref="B10:AD10"/>
    <mergeCell ref="B11:D11"/>
    <mergeCell ref="E11:AD11"/>
    <mergeCell ref="B12:D12"/>
    <mergeCell ref="E12:AD12"/>
  </mergeCells>
  <printOptions horizontalCentered="1"/>
  <pageMargins left="0.19685039370078741" right="0" top="0.59055118110236227" bottom="0.39370078740157483" header="0" footer="0"/>
  <pageSetup scale="50" fitToHeight="2" orientation="landscape" r:id="rId1"/>
  <headerFooter>
    <oddFooter>&amp;CPLAN OPERATIVO ANUAL, 2026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</vt:lpstr>
      <vt:lpstr>Ejecucion!Títulos_a_imprimir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Yadira Galindo</dc:creator>
  <cp:lastModifiedBy>Gustavo Adolfo Pacay Alfaro</cp:lastModifiedBy>
  <cp:lastPrinted>2026-10-06T14:34:12Z</cp:lastPrinted>
  <dcterms:created xsi:type="dcterms:W3CDTF">2026-04-21T17:19:42Z</dcterms:created>
  <dcterms:modified xsi:type="dcterms:W3CDTF">2026-10-07T15:37:41Z</dcterms:modified>
</cp:coreProperties>
</file>