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fvillegasa\Desktop\Gobierno en Números\Marzo\"/>
    </mc:Choice>
  </mc:AlternateContent>
  <bookViews>
    <workbookView xWindow="-120" yWindow="-120" windowWidth="29040" windowHeight="15720"/>
  </bookViews>
  <sheets>
    <sheet name="FEBRERO" sheetId="1" r:id="rId1"/>
  </sheets>
  <definedNames>
    <definedName name="_xlnm.Print_Area" localSheetId="0">FEBRERO!$A$1:$P$32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O15" i="1" s="1"/>
  <c r="I30" i="1" l="1"/>
  <c r="I29" i="1"/>
  <c r="I28" i="1"/>
  <c r="I27" i="1"/>
  <c r="I26" i="1"/>
  <c r="I25" i="1"/>
  <c r="I24" i="1"/>
  <c r="L14" i="1"/>
  <c r="F10" i="1"/>
  <c r="F15" i="1" s="1"/>
</calcChain>
</file>

<file path=xl/sharedStrings.xml><?xml version="1.0" encoding="utf-8"?>
<sst xmlns="http://schemas.openxmlformats.org/spreadsheetml/2006/main" count="77" uniqueCount="70">
  <si>
    <t>TÚ GOBIERNO EN NÚMEROS</t>
  </si>
  <si>
    <t>Información Pública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</si>
  <si>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</si>
  <si>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</si>
  <si>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</si>
  <si>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</si>
  <si>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</si>
  <si>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t>MINISTRA</t>
  </si>
  <si>
    <t>Gabriela Garcia</t>
  </si>
  <si>
    <t>Presupuesto vigente 2026</t>
  </si>
  <si>
    <t>Grupo (000): _____________</t>
  </si>
  <si>
    <t>Región (1):  METROPOLITANA</t>
  </si>
  <si>
    <t>Presupuesto para pago de salarios y honorarios</t>
  </si>
  <si>
    <t>Grupo (100): _____________</t>
  </si>
  <si>
    <t>Región (10): SERVICIOS EN EL EXTERIOR</t>
  </si>
  <si>
    <t>VICEMINISTRO</t>
  </si>
  <si>
    <t>Hector Marroquin Mora</t>
  </si>
  <si>
    <t>Presupuesto ejecutado</t>
  </si>
  <si>
    <t>Grupo (200): _____________</t>
  </si>
  <si>
    <t>Región (x): _____________________</t>
  </si>
  <si>
    <t>Q.000,000,000.00</t>
  </si>
  <si>
    <t>Presupuesto ejecutado en pago de salarios y honorarios</t>
  </si>
  <si>
    <t>Grupo (300): _____________</t>
  </si>
  <si>
    <t>Grupo (400): _____________</t>
  </si>
  <si>
    <t>Multiregional: ____________________</t>
  </si>
  <si>
    <t>Grupo (600): _____________</t>
  </si>
  <si>
    <t>Grupo (900): _____________</t>
  </si>
  <si>
    <t>Carlos Antonio Morales Maza</t>
  </si>
  <si>
    <t>Porcentaje de ejecución</t>
  </si>
  <si>
    <t>Porcentaje de ejecución en el pago de salarios y honorarios</t>
  </si>
  <si>
    <t>EJECUCIÓN 
POR FINALIDADES</t>
  </si>
  <si>
    <t>Sara Maria Larios Hernandez</t>
  </si>
  <si>
    <t>Finalidad A</t>
  </si>
  <si>
    <t>Personal permanente 011</t>
  </si>
  <si>
    <t>Elizabeth Ugalde Miranda</t>
  </si>
  <si>
    <t>Finalidad B</t>
  </si>
  <si>
    <t>Personal temporal 021
Personal temporal 022
Jornales 081</t>
  </si>
  <si>
    <t>Valeria Prado Mancilla</t>
  </si>
  <si>
    <t>Finalidad C</t>
  </si>
  <si>
    <t>Servicios técnicos o profesionales 029</t>
  </si>
  <si>
    <t>Servicios técnicos o profesionales subgrupo 18</t>
  </si>
  <si>
    <t>Descripción del programa</t>
  </si>
  <si>
    <t>Presupuesto vigente</t>
  </si>
  <si>
    <t>Procentaje de ejecución</t>
  </si>
  <si>
    <t xml:space="preserve"> PROGRAMAS PRESUPUESTA-RIOS</t>
  </si>
  <si>
    <t>PROGRAMA 01</t>
  </si>
  <si>
    <t>ACTIVIDADES CENTRALES</t>
  </si>
  <si>
    <t>PROGRAMA 11</t>
  </si>
  <si>
    <t>SERVICIOS REGISTRALES</t>
  </si>
  <si>
    <t>PROGRAMA 12</t>
  </si>
  <si>
    <t>PROMOCION DE LA INVERSION Y COMPETENCIA</t>
  </si>
  <si>
    <t>PROGRAMA 13</t>
  </si>
  <si>
    <t>GESTION DE LA INTEGRACION ECONOMIA Y COMERCIO EXTERIOR</t>
  </si>
  <si>
    <t>PROGRAMA 14</t>
  </si>
  <si>
    <t>DESARROLLO DE LA MICRO PEQUEÑA Y MEDIANA EMPRESA</t>
  </si>
  <si>
    <t>PROGRAMA 15</t>
  </si>
  <si>
    <t>ASISTENCIA Y PROTECCION ALCONSUMIDOR Y SUPERVISION DEL COMERCIO INTERNO</t>
  </si>
  <si>
    <t>PROGRAMA 99</t>
  </si>
  <si>
    <t>PARTIDAS NO ASIGNABLES A PROGRAMAS</t>
  </si>
  <si>
    <t xml:space="preserve"> </t>
  </si>
  <si>
    <t>ACTUALIZADO AL __31____ DE __MARZO_______ DEL 2026</t>
  </si>
  <si>
    <t>PRINCIPALES AVANCES O LOGROS
AL  31 DE MARZO DE 2026</t>
  </si>
  <si>
    <t>1.    US$ 1,881.7 millones de Inversión Extranjera Directa (IED) según datos del Banco de Guatemala. Año 2025</t>
  </si>
  <si>
    <t>3   Acciones para el financiamiento de proyectos productivos orientados a la innovación y la transición tecnológica en  MIPYMES, cooperativas y asociaciones de transformación productiva o industrial, subproducto creado  en el producto de Empresario de Micro, pequeña y mediana empresa beneficiados con servicios financieros, Programa 14. Desarrollo de la Micro, Pequeña y Mediana Empresa, Actividad 1. Servicios Financieros a la Micro, Pequeña y Mediana Empresa, para el fortalecimiento del  Fondo de Innovación Tecnológica (FIT) a entidad administradora del fondo, el Crédito Hipotecario Nacional de Guatemala.</t>
  </si>
  <si>
    <t>4  58,291  Personas individuales y jurídicas beneficiadas con servicios de registro de  patentes comerciales y títulos de propiedad intelectual, registro de garantías mobiliarias, prestadores de servicios de certificación e inscripción en el mercado de valores.</t>
  </si>
  <si>
    <t>7.    19,659 Consumidores beneficiados con servicios de asistencia, protección y educación sobre sus derechos y obligaciones; así como, 20,252  Eventos de supervisión a proveedores para el cumplimiento de sus obligaciones.</t>
  </si>
  <si>
    <t>6 .    336  préstamos otorgados al 31 de maro de 2026, se han colocado a través de la Entidades ejecutoras del Fideicomiso apoyadas con recursos del "Fondo de Desarrollo de la Microempresa, Pequeña y Mediana Empresa" administrado por el Banco de los Trabajadores, por un monto de Q.34,586,676.00.
De los 336 préstamos otorgados al 31 de marzo del año 2026, 317 corresponden a préstamos a Microempresas por un monto de Q.28,290,052.00 contribuyendo a la meta de la Política General de Gobierno 2024-2028, Meta "Para el año 2029  se ha disminuido la pobreza y pobreza extrema  con énfasis en los departamentos priorizados en 27.8 puntos porcentuales (Departamentos priorizados: Alta Verapaz, Sololá, Totonicapán, Huehuetenango, Quiché, Chiquimula).</t>
  </si>
  <si>
    <t xml:space="preserve">2     Q.12,213,801.35, recuperados en favor de Consumidores y tarjetahabientes. </t>
  </si>
  <si>
    <t xml:space="preserve">5.   3,707  Empresarios de Micro, pequeña y mediana empresa beneficiados con asistencia técnica en desarrollo empresarial </t>
  </si>
  <si>
    <t>16
5
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</si>
</sst>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rgb="FF002060"/>
      <name val="Arial"/>
      <family val="2"/>
    </font>
    <font>
      <b/>
      <sz val="14"/>
      <color rgb="FFFF0000"/>
      <name val="Arial"/>
      <family val="2"/>
    </font>
    <font>
      <b/>
      <sz val="18"/>
      <color rgb="FF00B05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 applyAlignment="1">
      <alignment horizontal="center" vertical="top" wrapText="1"/>
    </xf>
    <xf numFmtId="0" fontId="6" fillId="0" borderId="5" xfId="0" applyFont="1" applyBorder="1" applyAlignment="1">
      <alignment horizontal="left" vertical="center" wrapText="1"/>
    </xf>
    <xf numFmtId="164" fontId="6" fillId="4" borderId="6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164" fontId="6" fillId="4" borderId="8" xfId="0" applyNumberFormat="1" applyFont="1" applyFill="1" applyBorder="1" applyAlignment="1">
      <alignment horizontal="center" vertical="center"/>
    </xf>
    <xf numFmtId="8" fontId="6" fillId="4" borderId="8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6" fontId="6" fillId="2" borderId="0" xfId="0" applyNumberFormat="1" applyFont="1" applyFill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164" fontId="6" fillId="4" borderId="14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center" vertical="center"/>
    </xf>
    <xf numFmtId="10" fontId="6" fillId="2" borderId="16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vertical="center" wrapText="1"/>
    </xf>
    <xf numFmtId="0" fontId="6" fillId="2" borderId="16" xfId="0" applyFont="1" applyFill="1" applyBorder="1"/>
    <xf numFmtId="0" fontId="6" fillId="2" borderId="15" xfId="0" applyFont="1" applyFill="1" applyBorder="1"/>
    <xf numFmtId="0" fontId="6" fillId="4" borderId="8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vertical="center" wrapText="1"/>
    </xf>
    <xf numFmtId="7" fontId="6" fillId="2" borderId="24" xfId="1" applyNumberFormat="1" applyFont="1" applyFill="1" applyBorder="1" applyAlignment="1">
      <alignment horizontal="center" vertical="center"/>
    </xf>
    <xf numFmtId="10" fontId="6" fillId="0" borderId="8" xfId="2" applyNumberFormat="1" applyFont="1" applyBorder="1" applyAlignment="1">
      <alignment horizontal="center" vertical="center"/>
    </xf>
    <xf numFmtId="0" fontId="6" fillId="4" borderId="25" xfId="0" applyFont="1" applyFill="1" applyBorder="1" applyAlignment="1">
      <alignment vertical="center" wrapText="1"/>
    </xf>
    <xf numFmtId="7" fontId="6" fillId="2" borderId="26" xfId="1" applyNumberFormat="1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vertical="center" wrapText="1"/>
    </xf>
    <xf numFmtId="7" fontId="6" fillId="2" borderId="28" xfId="1" applyNumberFormat="1" applyFont="1" applyFill="1" applyBorder="1" applyAlignment="1">
      <alignment horizontal="center" vertical="center"/>
    </xf>
    <xf numFmtId="10" fontId="6" fillId="0" borderId="14" xfId="2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164" fontId="6" fillId="4" borderId="8" xfId="0" applyNumberFormat="1" applyFont="1" applyFill="1" applyBorder="1" applyAlignment="1">
      <alignment horizontal="center" vertical="center"/>
    </xf>
    <xf numFmtId="164" fontId="6" fillId="4" borderId="8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17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164" fontId="6" fillId="4" borderId="6" xfId="0" applyNumberFormat="1" applyFont="1" applyFill="1" applyBorder="1" applyAlignment="1">
      <alignment horizontal="center" vertical="center"/>
    </xf>
    <xf numFmtId="164" fontId="6" fillId="4" borderId="10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8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0" fontId="6" fillId="4" borderId="6" xfId="2" applyNumberFormat="1" applyFont="1" applyFill="1" applyBorder="1" applyAlignment="1">
      <alignment horizontal="center" vertical="center"/>
    </xf>
    <xf numFmtId="10" fontId="6" fillId="4" borderId="10" xfId="2" applyNumberFormat="1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10" fontId="6" fillId="4" borderId="8" xfId="0" applyNumberFormat="1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164" fontId="6" fillId="4" borderId="12" xfId="0" applyNumberFormat="1" applyFont="1" applyFill="1" applyBorder="1" applyAlignment="1">
      <alignment horizontal="center" vertical="center"/>
    </xf>
    <xf numFmtId="8" fontId="6" fillId="4" borderId="8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0" borderId="7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8" fontId="6" fillId="4" borderId="14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 wrapText="1"/>
    </xf>
    <xf numFmtId="7" fontId="6" fillId="0" borderId="24" xfId="1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justify" vertical="center" wrapText="1"/>
    </xf>
    <xf numFmtId="0" fontId="6" fillId="0" borderId="24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0" fontId="6" fillId="2" borderId="7" xfId="0" applyFont="1" applyFill="1" applyBorder="1" applyAlignment="1">
      <alignment horizontal="justify" vertical="center" wrapText="1"/>
    </xf>
    <xf numFmtId="0" fontId="6" fillId="2" borderId="24" xfId="0" applyFont="1" applyFill="1" applyBorder="1" applyAlignment="1">
      <alignment horizontal="justify" vertical="center" wrapText="1"/>
    </xf>
    <xf numFmtId="0" fontId="6" fillId="2" borderId="8" xfId="0" applyFont="1" applyFill="1" applyBorder="1" applyAlignment="1">
      <alignment horizontal="justify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7" fontId="6" fillId="0" borderId="28" xfId="1" applyNumberFormat="1" applyFont="1" applyBorder="1" applyAlignment="1">
      <alignment horizontal="center" vertical="center"/>
    </xf>
    <xf numFmtId="0" fontId="6" fillId="2" borderId="13" xfId="0" applyFont="1" applyFill="1" applyBorder="1" applyAlignment="1">
      <alignment horizontal="justify" vertical="center" wrapText="1"/>
    </xf>
    <xf numFmtId="0" fontId="6" fillId="2" borderId="28" xfId="0" applyFont="1" applyFill="1" applyBorder="1" applyAlignment="1">
      <alignment horizontal="justify" vertical="center" wrapText="1"/>
    </xf>
    <xf numFmtId="0" fontId="6" fillId="2" borderId="14" xfId="0" applyFont="1" applyFill="1" applyBorder="1" applyAlignment="1">
      <alignment horizontal="justify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878716</xdr:colOff>
      <xdr:row>15</xdr:row>
      <xdr:rowOff>150922</xdr:rowOff>
    </xdr:from>
    <xdr:to>
      <xdr:col>11</xdr:col>
      <xdr:colOff>336177</xdr:colOff>
      <xdr:row>20</xdr:row>
      <xdr:rowOff>70146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80F424-1C8A-41B2-B1F0-D40ACCEAE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3616" y="4751497"/>
          <a:ext cx="1943486" cy="2252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40822</xdr:colOff>
      <xdr:row>0</xdr:row>
      <xdr:rowOff>125017</xdr:rowOff>
    </xdr:from>
    <xdr:to>
      <xdr:col>14</xdr:col>
      <xdr:colOff>1129393</xdr:colOff>
      <xdr:row>3</xdr:row>
      <xdr:rowOff>285751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414DC91-39F9-4A30-BE9B-BD8DEFFEB4C4}"/>
            </a:ext>
          </a:extLst>
        </xdr:cNvPr>
        <xdr:cNvSpPr txBox="1"/>
      </xdr:nvSpPr>
      <xdr:spPr>
        <a:xfrm>
          <a:off x="19271797" y="125017"/>
          <a:ext cx="1088571" cy="9132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GT" sz="800" b="1">
              <a:latin typeface="Arial" panose="020B0604020202020204" pitchFamily="34" charset="0"/>
              <a:cs typeface="Arial" panose="020B0604020202020204" pitchFamily="34" charset="0"/>
            </a:rPr>
            <a:t>INCORPORAR</a:t>
          </a:r>
          <a:r>
            <a:rPr lang="es-GT" sz="800" b="1" baseline="0">
              <a:latin typeface="Arial" panose="020B0604020202020204" pitchFamily="34" charset="0"/>
              <a:cs typeface="Arial" panose="020B0604020202020204" pitchFamily="34" charset="0"/>
            </a:rPr>
            <a:t> UN CÓDIGO QR QUE REMITA AL SITIO DE INFORMACIÓN PÚBLICA DE LA INSTITUCIÓN</a:t>
          </a:r>
          <a:endParaRPr lang="es-GT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1088571</xdr:colOff>
      <xdr:row>4</xdr:row>
      <xdr:rowOff>54901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D761379-3C05-4E2C-8B21-6FEB86502934}"/>
            </a:ext>
          </a:extLst>
        </xdr:cNvPr>
        <xdr:cNvSpPr txBox="1"/>
      </xdr:nvSpPr>
      <xdr:spPr>
        <a:xfrm>
          <a:off x="762000" y="190500"/>
          <a:ext cx="1088571" cy="91215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GT" sz="800" b="1">
              <a:latin typeface="Arial" panose="020B0604020202020204" pitchFamily="34" charset="0"/>
              <a:cs typeface="Arial" panose="020B0604020202020204" pitchFamily="34" charset="0"/>
            </a:rPr>
            <a:t>LOGO</a:t>
          </a:r>
          <a:r>
            <a:rPr lang="es-GT" sz="800" b="1" baseline="0">
              <a:latin typeface="Arial" panose="020B0604020202020204" pitchFamily="34" charset="0"/>
              <a:cs typeface="Arial" panose="020B0604020202020204" pitchFamily="34" charset="0"/>
            </a:rPr>
            <a:t> INSTITUCIONAL</a:t>
          </a:r>
          <a:endParaRPr lang="es-GT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</xdr:col>
      <xdr:colOff>640290</xdr:colOff>
      <xdr:row>0</xdr:row>
      <xdr:rowOff>150354</xdr:rowOff>
    </xdr:from>
    <xdr:to>
      <xdr:col>4</xdr:col>
      <xdr:colOff>809625</xdr:colOff>
      <xdr:row>5</xdr:row>
      <xdr:rowOff>107155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6387202-DEDE-4E76-B29E-ED33E495C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7240" y="150354"/>
          <a:ext cx="2645835" cy="116647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1587</xdr:rowOff>
    </xdr:from>
    <xdr:to>
      <xdr:col>2</xdr:col>
      <xdr:colOff>404811</xdr:colOff>
      <xdr:row>5</xdr:row>
      <xdr:rowOff>154781</xdr:rowOff>
    </xdr:to>
    <xdr:pic>
      <xdr:nvPicPr>
        <xdr:cNvPr id="6" name="Imagen 5" descr="Logotipo, nombre de la empresa&#10;&#10;El contenido generado por IA puede ser incorrecto.">
          <a:extLst>
            <a:ext uri="{FF2B5EF4-FFF2-40B4-BE49-F238E27FC236}">
              <a16:creationId xmlns:a16="http://schemas.microsoft.com/office/drawing/2014/main" id="{AA3C6BD4-B19D-E5B5-6998-068EE503D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2087"/>
          <a:ext cx="1909761" cy="11723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511968</xdr:colOff>
      <xdr:row>16</xdr:row>
      <xdr:rowOff>47625</xdr:rowOff>
    </xdr:from>
    <xdr:to>
      <xdr:col>5</xdr:col>
      <xdr:colOff>1131092</xdr:colOff>
      <xdr:row>20</xdr:row>
      <xdr:rowOff>380999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CFA298F-49B4-0AE7-2D7E-239AD5365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255418" y="5143500"/>
          <a:ext cx="2867024" cy="2171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32"/>
  <sheetViews>
    <sheetView tabSelected="1" topLeftCell="A19" zoomScale="85" zoomScaleNormal="85" workbookViewId="0">
      <selection activeCell="P19" sqref="P19"/>
    </sheetView>
  </sheetViews>
  <sheetFormatPr baseColWidth="10" defaultColWidth="11.42578125" defaultRowHeight="15" x14ac:dyDescent="0.25"/>
  <cols>
    <col min="1" max="1" width="11.42578125" style="1"/>
    <col min="2" max="2" width="22.5703125" style="1" customWidth="1"/>
    <col min="3" max="3" width="33.42578125" style="1" customWidth="1"/>
    <col min="4" max="4" width="3.7109375" style="1" customWidth="1"/>
    <col min="5" max="5" width="33.7109375" style="1" customWidth="1"/>
    <col min="6" max="6" width="21.7109375" style="1" customWidth="1"/>
    <col min="7" max="7" width="3.7109375" style="1" customWidth="1"/>
    <col min="8" max="8" width="30.7109375" style="1" customWidth="1"/>
    <col min="9" max="9" width="23.28515625" style="1" customWidth="1"/>
    <col min="10" max="10" width="3.7109375" style="1" customWidth="1"/>
    <col min="11" max="11" width="37.28515625" style="1" customWidth="1"/>
    <col min="12" max="12" width="16" style="1" customWidth="1"/>
    <col min="13" max="13" width="3.7109375" style="1" customWidth="1"/>
    <col min="14" max="14" width="43.42578125" style="1" customWidth="1"/>
    <col min="15" max="15" width="17.7109375" style="1" customWidth="1"/>
    <col min="16" max="18" width="11.42578125" style="1"/>
    <col min="19" max="19" width="13.28515625" style="1" bestFit="1" customWidth="1"/>
    <col min="20" max="16384" width="11.42578125" style="1"/>
  </cols>
  <sheetData>
    <row r="2" spans="2:19" ht="26.25" x14ac:dyDescent="0.4"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2:19" ht="18" x14ac:dyDescent="0.25">
      <c r="B3" s="41" t="s">
        <v>60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2:19" ht="23.25" x14ac:dyDescent="0.35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2:19" ht="12.75" customHeight="1" x14ac:dyDescent="0.25">
      <c r="B5" s="2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5" t="s">
        <v>1</v>
      </c>
    </row>
    <row r="6" spans="2:19" ht="15.75" thickBot="1" x14ac:dyDescent="0.3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</row>
    <row r="7" spans="2:19" ht="37.5" customHeight="1" x14ac:dyDescent="0.25">
      <c r="B7" s="44" t="s">
        <v>2</v>
      </c>
      <c r="C7" s="45"/>
      <c r="D7" s="3"/>
      <c r="E7" s="44" t="s">
        <v>3</v>
      </c>
      <c r="F7" s="45"/>
      <c r="G7" s="3"/>
      <c r="H7" s="46" t="s">
        <v>4</v>
      </c>
      <c r="I7" s="45"/>
      <c r="K7" s="47" t="s">
        <v>5</v>
      </c>
      <c r="L7" s="48"/>
      <c r="N7" s="46" t="s">
        <v>6</v>
      </c>
      <c r="O7" s="49"/>
    </row>
    <row r="8" spans="2:19" ht="29.25" customHeight="1" x14ac:dyDescent="0.25">
      <c r="B8" s="50" t="s">
        <v>7</v>
      </c>
      <c r="C8" s="52" t="s">
        <v>8</v>
      </c>
      <c r="D8" s="3"/>
      <c r="E8" s="54" t="s">
        <v>9</v>
      </c>
      <c r="F8" s="56">
        <v>640772000</v>
      </c>
      <c r="G8" s="3"/>
      <c r="H8" s="8" t="s">
        <v>10</v>
      </c>
      <c r="I8" s="38">
        <v>44569488.450000003</v>
      </c>
      <c r="K8" s="8" t="s">
        <v>11</v>
      </c>
      <c r="L8" s="10">
        <v>78987091.959999993</v>
      </c>
      <c r="N8" s="58" t="s">
        <v>12</v>
      </c>
      <c r="O8" s="39">
        <v>170600581</v>
      </c>
      <c r="Q8" s="11"/>
      <c r="R8" s="12"/>
    </row>
    <row r="9" spans="2:19" ht="29.25" customHeight="1" x14ac:dyDescent="0.25">
      <c r="B9" s="51"/>
      <c r="C9" s="53"/>
      <c r="D9" s="3"/>
      <c r="E9" s="55"/>
      <c r="F9" s="57"/>
      <c r="G9" s="3"/>
      <c r="H9" s="8" t="s">
        <v>13</v>
      </c>
      <c r="I9" s="9">
        <v>11620983.99</v>
      </c>
      <c r="K9" s="8" t="s">
        <v>14</v>
      </c>
      <c r="L9" s="10">
        <v>1776443.54</v>
      </c>
      <c r="N9" s="58"/>
      <c r="O9" s="39"/>
    </row>
    <row r="10" spans="2:19" ht="29.25" customHeight="1" x14ac:dyDescent="0.25">
      <c r="B10" s="50" t="s">
        <v>15</v>
      </c>
      <c r="C10" s="52" t="s">
        <v>16</v>
      </c>
      <c r="D10" s="3"/>
      <c r="E10" s="54" t="s">
        <v>17</v>
      </c>
      <c r="F10" s="56">
        <f>SUM(I8:I14)</f>
        <v>80763535.500000015</v>
      </c>
      <c r="G10" s="3"/>
      <c r="H10" s="8" t="s">
        <v>18</v>
      </c>
      <c r="I10" s="9">
        <v>1634481.52</v>
      </c>
      <c r="K10" s="8" t="s">
        <v>19</v>
      </c>
      <c r="L10" s="10" t="s">
        <v>20</v>
      </c>
      <c r="N10" s="58" t="s">
        <v>21</v>
      </c>
      <c r="O10" s="39">
        <f>I8</f>
        <v>44569488.450000003</v>
      </c>
      <c r="R10" s="59"/>
      <c r="S10" s="60"/>
    </row>
    <row r="11" spans="2:19" ht="29.25" customHeight="1" x14ac:dyDescent="0.25">
      <c r="B11" s="71"/>
      <c r="C11" s="72"/>
      <c r="D11" s="3"/>
      <c r="E11" s="73"/>
      <c r="F11" s="74"/>
      <c r="G11" s="3"/>
      <c r="H11" s="6" t="s">
        <v>22</v>
      </c>
      <c r="I11" s="7">
        <v>479184.14</v>
      </c>
      <c r="K11" s="8" t="s">
        <v>19</v>
      </c>
      <c r="L11" s="10">
        <v>1604572.86</v>
      </c>
      <c r="N11" s="58"/>
      <c r="O11" s="39"/>
      <c r="R11" s="59"/>
      <c r="S11" s="60"/>
    </row>
    <row r="12" spans="2:19" ht="29.25" customHeight="1" x14ac:dyDescent="0.25">
      <c r="B12" s="71"/>
      <c r="C12" s="72"/>
      <c r="D12" s="3"/>
      <c r="E12" s="73"/>
      <c r="F12" s="74"/>
      <c r="G12" s="3"/>
      <c r="H12" s="6" t="s">
        <v>23</v>
      </c>
      <c r="I12" s="7">
        <v>18283028.530000001</v>
      </c>
      <c r="K12" s="8" t="s">
        <v>24</v>
      </c>
      <c r="L12" s="10" t="s">
        <v>20</v>
      </c>
      <c r="N12" s="58"/>
      <c r="O12" s="39"/>
      <c r="R12" s="59"/>
      <c r="S12" s="60"/>
    </row>
    <row r="13" spans="2:19" ht="29.25" customHeight="1" x14ac:dyDescent="0.25">
      <c r="B13" s="71"/>
      <c r="C13" s="72"/>
      <c r="D13" s="3"/>
      <c r="E13" s="73"/>
      <c r="F13" s="74"/>
      <c r="G13" s="3"/>
      <c r="H13" s="6" t="s">
        <v>25</v>
      </c>
      <c r="I13" s="7">
        <v>0</v>
      </c>
      <c r="K13" s="8"/>
      <c r="L13" s="10"/>
      <c r="N13" s="58"/>
      <c r="O13" s="39"/>
      <c r="R13" s="59"/>
      <c r="S13" s="60"/>
    </row>
    <row r="14" spans="2:19" ht="29.25" customHeight="1" thickBot="1" x14ac:dyDescent="0.3">
      <c r="B14" s="51"/>
      <c r="C14" s="53"/>
      <c r="D14" s="3"/>
      <c r="E14" s="55"/>
      <c r="F14" s="57"/>
      <c r="G14" s="3"/>
      <c r="H14" s="13" t="s">
        <v>26</v>
      </c>
      <c r="I14" s="14">
        <v>4176368.87</v>
      </c>
      <c r="K14" s="8"/>
      <c r="L14" s="10">
        <f>SUM(I8:I14)</f>
        <v>80763535.500000015</v>
      </c>
      <c r="N14" s="58"/>
      <c r="O14" s="39"/>
      <c r="R14" s="59"/>
      <c r="S14" s="61"/>
    </row>
    <row r="15" spans="2:19" ht="9" customHeight="1" thickBot="1" x14ac:dyDescent="0.3">
      <c r="B15" s="50" t="s">
        <v>15</v>
      </c>
      <c r="C15" s="52" t="s">
        <v>27</v>
      </c>
      <c r="D15" s="3"/>
      <c r="E15" s="54" t="s">
        <v>28</v>
      </c>
      <c r="F15" s="62">
        <f>+F10/F8</f>
        <v>0.12604098727784613</v>
      </c>
      <c r="G15" s="3"/>
      <c r="H15" s="15"/>
      <c r="I15" s="16"/>
      <c r="K15" s="64"/>
      <c r="L15" s="65"/>
      <c r="N15" s="58" t="s">
        <v>29</v>
      </c>
      <c r="O15" s="68">
        <f>O10/O8</f>
        <v>0.26125050799211524</v>
      </c>
    </row>
    <row r="16" spans="2:19" ht="39" customHeight="1" x14ac:dyDescent="0.25">
      <c r="B16" s="51"/>
      <c r="C16" s="53"/>
      <c r="D16" s="3"/>
      <c r="E16" s="55"/>
      <c r="F16" s="63"/>
      <c r="G16" s="3"/>
      <c r="H16" s="69" t="s">
        <v>30</v>
      </c>
      <c r="I16" s="70"/>
      <c r="K16" s="64"/>
      <c r="L16" s="65"/>
      <c r="N16" s="58"/>
      <c r="O16" s="68"/>
    </row>
    <row r="17" spans="2:15" ht="16.5" customHeight="1" x14ac:dyDescent="0.25">
      <c r="B17" s="50" t="s">
        <v>15</v>
      </c>
      <c r="C17" s="52" t="s">
        <v>31</v>
      </c>
      <c r="D17" s="3"/>
      <c r="E17" s="15"/>
      <c r="F17" s="17"/>
      <c r="G17" s="3"/>
      <c r="H17" s="58" t="s">
        <v>32</v>
      </c>
      <c r="I17" s="75">
        <v>18621270.27</v>
      </c>
      <c r="K17" s="64"/>
      <c r="L17" s="65"/>
      <c r="N17" s="18"/>
      <c r="O17" s="19"/>
    </row>
    <row r="18" spans="2:15" ht="41.25" customHeight="1" x14ac:dyDescent="0.25">
      <c r="B18" s="51"/>
      <c r="C18" s="53"/>
      <c r="D18" s="3"/>
      <c r="E18" s="20"/>
      <c r="F18" s="19"/>
      <c r="G18" s="3"/>
      <c r="H18" s="58"/>
      <c r="I18" s="76"/>
      <c r="K18" s="64"/>
      <c r="L18" s="65"/>
      <c r="N18" s="8" t="s">
        <v>33</v>
      </c>
      <c r="O18" s="22">
        <v>303</v>
      </c>
    </row>
    <row r="19" spans="2:15" ht="54" customHeight="1" x14ac:dyDescent="0.25">
      <c r="B19" s="23" t="s">
        <v>15</v>
      </c>
      <c r="C19" s="21" t="s">
        <v>34</v>
      </c>
      <c r="D19" s="3"/>
      <c r="E19" s="20"/>
      <c r="F19" s="19"/>
      <c r="G19" s="3"/>
      <c r="H19" s="8" t="s">
        <v>35</v>
      </c>
      <c r="I19" s="10">
        <v>62006550.009999998</v>
      </c>
      <c r="K19" s="64"/>
      <c r="L19" s="65"/>
      <c r="N19" s="8" t="s">
        <v>36</v>
      </c>
      <c r="O19" s="22" t="s">
        <v>69</v>
      </c>
    </row>
    <row r="20" spans="2:15" ht="33" customHeight="1" x14ac:dyDescent="0.25">
      <c r="B20" s="77" t="s">
        <v>15</v>
      </c>
      <c r="C20" s="76" t="s">
        <v>37</v>
      </c>
      <c r="D20" s="3"/>
      <c r="E20" s="80"/>
      <c r="F20" s="81"/>
      <c r="G20" s="3"/>
      <c r="H20" s="84" t="s">
        <v>38</v>
      </c>
      <c r="I20" s="75">
        <v>135715.22</v>
      </c>
      <c r="K20" s="64"/>
      <c r="L20" s="65"/>
      <c r="N20" s="24" t="s">
        <v>39</v>
      </c>
      <c r="O20" s="22">
        <v>863</v>
      </c>
    </row>
    <row r="21" spans="2:15" ht="33.75" customHeight="1" thickBot="1" x14ac:dyDescent="0.3">
      <c r="B21" s="78"/>
      <c r="C21" s="79"/>
      <c r="D21" s="3"/>
      <c r="E21" s="82"/>
      <c r="F21" s="83"/>
      <c r="G21" s="3"/>
      <c r="H21" s="85"/>
      <c r="I21" s="86"/>
      <c r="K21" s="66"/>
      <c r="L21" s="67"/>
      <c r="N21" s="25" t="s">
        <v>40</v>
      </c>
      <c r="O21" s="26">
        <v>4</v>
      </c>
    </row>
    <row r="22" spans="2:15" ht="23.25" customHeight="1" thickBot="1" x14ac:dyDescent="0.3">
      <c r="B22" s="3"/>
      <c r="C22" s="3"/>
      <c r="D22" s="3"/>
      <c r="E22" s="3"/>
      <c r="F22" s="3"/>
      <c r="G22" s="3"/>
      <c r="H22" s="3"/>
      <c r="I22" s="3"/>
    </row>
    <row r="23" spans="2:15" ht="35.25" customHeight="1" thickBot="1" x14ac:dyDescent="0.3">
      <c r="B23" s="3"/>
      <c r="C23" s="3"/>
      <c r="D23" s="87" t="s">
        <v>41</v>
      </c>
      <c r="E23" s="88"/>
      <c r="F23" s="88" t="s">
        <v>42</v>
      </c>
      <c r="G23" s="88"/>
      <c r="H23" s="27" t="s">
        <v>17</v>
      </c>
      <c r="I23" s="28" t="s">
        <v>43</v>
      </c>
      <c r="K23" s="46" t="s">
        <v>61</v>
      </c>
      <c r="L23" s="89"/>
      <c r="M23" s="89"/>
      <c r="N23" s="90"/>
      <c r="O23" s="49"/>
    </row>
    <row r="24" spans="2:15" ht="51.75" customHeight="1" x14ac:dyDescent="0.25">
      <c r="B24" s="46" t="s">
        <v>44</v>
      </c>
      <c r="C24" s="29" t="s">
        <v>45</v>
      </c>
      <c r="D24" s="58" t="s">
        <v>46</v>
      </c>
      <c r="E24" s="94"/>
      <c r="F24" s="95">
        <v>124143476</v>
      </c>
      <c r="G24" s="95"/>
      <c r="H24" s="30">
        <v>19171238.82</v>
      </c>
      <c r="I24" s="31">
        <f>+H24/F24</f>
        <v>0.15442808142410963</v>
      </c>
      <c r="K24" s="96" t="s">
        <v>62</v>
      </c>
      <c r="L24" s="97"/>
      <c r="M24" s="97"/>
      <c r="N24" s="97"/>
      <c r="O24" s="98"/>
    </row>
    <row r="25" spans="2:15" ht="51.75" customHeight="1" x14ac:dyDescent="0.25">
      <c r="B25" s="91"/>
      <c r="C25" s="32" t="s">
        <v>47</v>
      </c>
      <c r="D25" s="58" t="s">
        <v>48</v>
      </c>
      <c r="E25" s="94"/>
      <c r="F25" s="95">
        <v>92747409</v>
      </c>
      <c r="G25" s="95"/>
      <c r="H25" s="30">
        <v>15946683.720000001</v>
      </c>
      <c r="I25" s="31">
        <f t="shared" ref="I25:I30" si="0">+H25/F25</f>
        <v>0.17193670305118713</v>
      </c>
      <c r="K25" s="99" t="s">
        <v>67</v>
      </c>
      <c r="L25" s="100"/>
      <c r="M25" s="100"/>
      <c r="N25" s="100"/>
      <c r="O25" s="101"/>
    </row>
    <row r="26" spans="2:15" ht="75.75" customHeight="1" x14ac:dyDescent="0.25">
      <c r="B26" s="91"/>
      <c r="C26" s="32" t="s">
        <v>49</v>
      </c>
      <c r="D26" s="58" t="s">
        <v>50</v>
      </c>
      <c r="E26" s="94"/>
      <c r="F26" s="95">
        <v>60177090</v>
      </c>
      <c r="G26" s="95"/>
      <c r="H26" s="30">
        <v>8973241.3399999999</v>
      </c>
      <c r="I26" s="31">
        <f t="shared" si="0"/>
        <v>0.14911391262023471</v>
      </c>
      <c r="K26" s="96" t="s">
        <v>63</v>
      </c>
      <c r="L26" s="97"/>
      <c r="M26" s="97"/>
      <c r="N26" s="97"/>
      <c r="O26" s="98"/>
    </row>
    <row r="27" spans="2:15" ht="51.75" customHeight="1" x14ac:dyDescent="0.25">
      <c r="B27" s="91"/>
      <c r="C27" s="32" t="s">
        <v>51</v>
      </c>
      <c r="D27" s="58" t="s">
        <v>52</v>
      </c>
      <c r="E27" s="94"/>
      <c r="F27" s="95">
        <v>77576355</v>
      </c>
      <c r="G27" s="95"/>
      <c r="H27" s="30">
        <v>5170842.87</v>
      </c>
      <c r="I27" s="31">
        <f t="shared" si="0"/>
        <v>6.6654883050383071E-2</v>
      </c>
      <c r="K27" s="96" t="s">
        <v>64</v>
      </c>
      <c r="L27" s="97"/>
      <c r="M27" s="97"/>
      <c r="N27" s="97"/>
      <c r="O27" s="98"/>
    </row>
    <row r="28" spans="2:15" ht="73.5" customHeight="1" x14ac:dyDescent="0.25">
      <c r="B28" s="92"/>
      <c r="C28" s="32" t="s">
        <v>53</v>
      </c>
      <c r="D28" s="58" t="s">
        <v>54</v>
      </c>
      <c r="E28" s="94"/>
      <c r="F28" s="95">
        <v>105420186</v>
      </c>
      <c r="G28" s="95"/>
      <c r="H28" s="33">
        <v>5925290.0199999996</v>
      </c>
      <c r="I28" s="31">
        <f t="shared" si="0"/>
        <v>5.6206408324872427E-2</v>
      </c>
      <c r="K28" s="96" t="s">
        <v>68</v>
      </c>
      <c r="L28" s="97"/>
      <c r="M28" s="97"/>
      <c r="N28" s="97"/>
      <c r="O28" s="98"/>
    </row>
    <row r="29" spans="2:15" ht="87.75" customHeight="1" x14ac:dyDescent="0.25">
      <c r="B29" s="92"/>
      <c r="C29" s="32" t="s">
        <v>55</v>
      </c>
      <c r="D29" s="58" t="s">
        <v>56</v>
      </c>
      <c r="E29" s="94"/>
      <c r="F29" s="95">
        <v>43442275</v>
      </c>
      <c r="G29" s="95"/>
      <c r="H29" s="33">
        <v>7580581.7300000004</v>
      </c>
      <c r="I29" s="31">
        <f t="shared" si="0"/>
        <v>0.17449780726262609</v>
      </c>
      <c r="K29" s="96" t="s">
        <v>66</v>
      </c>
      <c r="L29" s="97"/>
      <c r="M29" s="97"/>
      <c r="N29" s="97"/>
      <c r="O29" s="98"/>
    </row>
    <row r="30" spans="2:15" ht="51.75" customHeight="1" thickBot="1" x14ac:dyDescent="0.3">
      <c r="B30" s="93"/>
      <c r="C30" s="34" t="s">
        <v>57</v>
      </c>
      <c r="D30" s="102" t="s">
        <v>58</v>
      </c>
      <c r="E30" s="103"/>
      <c r="F30" s="104">
        <v>137265209</v>
      </c>
      <c r="G30" s="104"/>
      <c r="H30" s="35">
        <v>17995657</v>
      </c>
      <c r="I30" s="36">
        <f t="shared" si="0"/>
        <v>0.13110137034068114</v>
      </c>
      <c r="K30" s="105" t="s">
        <v>65</v>
      </c>
      <c r="L30" s="106"/>
      <c r="M30" s="106"/>
      <c r="N30" s="106"/>
      <c r="O30" s="107"/>
    </row>
    <row r="31" spans="2:15" ht="15" customHeight="1" x14ac:dyDescent="0.25">
      <c r="K31" s="37"/>
      <c r="O31" s="1" t="s">
        <v>59</v>
      </c>
    </row>
    <row r="32" spans="2:15" x14ac:dyDescent="0.25">
      <c r="K32" s="37"/>
    </row>
  </sheetData>
  <mergeCells count="64">
    <mergeCell ref="D30:E30"/>
    <mergeCell ref="F30:G30"/>
    <mergeCell ref="K30:O30"/>
    <mergeCell ref="D28:E28"/>
    <mergeCell ref="F28:G28"/>
    <mergeCell ref="K28:O28"/>
    <mergeCell ref="D29:E29"/>
    <mergeCell ref="F29:G29"/>
    <mergeCell ref="K29:O29"/>
    <mergeCell ref="D23:E23"/>
    <mergeCell ref="F23:G23"/>
    <mergeCell ref="K23:O23"/>
    <mergeCell ref="B24:B30"/>
    <mergeCell ref="D24:E24"/>
    <mergeCell ref="F24:G24"/>
    <mergeCell ref="K24:O24"/>
    <mergeCell ref="D25:E25"/>
    <mergeCell ref="F25:G25"/>
    <mergeCell ref="K25:O25"/>
    <mergeCell ref="D26:E26"/>
    <mergeCell ref="F26:G26"/>
    <mergeCell ref="K26:O26"/>
    <mergeCell ref="D27:E27"/>
    <mergeCell ref="F27:G27"/>
    <mergeCell ref="K27:O27"/>
    <mergeCell ref="B17:B18"/>
    <mergeCell ref="C17:C18"/>
    <mergeCell ref="H17:H18"/>
    <mergeCell ref="I17:I18"/>
    <mergeCell ref="B20:B21"/>
    <mergeCell ref="C20:C21"/>
    <mergeCell ref="E20:F21"/>
    <mergeCell ref="H20:H21"/>
    <mergeCell ref="I20:I21"/>
    <mergeCell ref="R10:R14"/>
    <mergeCell ref="S10:S14"/>
    <mergeCell ref="B15:B16"/>
    <mergeCell ref="C15:C16"/>
    <mergeCell ref="E15:E16"/>
    <mergeCell ref="F15:F16"/>
    <mergeCell ref="K15:L21"/>
    <mergeCell ref="N15:N16"/>
    <mergeCell ref="O15:O16"/>
    <mergeCell ref="H16:I16"/>
    <mergeCell ref="B10:B14"/>
    <mergeCell ref="C10:C14"/>
    <mergeCell ref="E10:E14"/>
    <mergeCell ref="F10:F14"/>
    <mergeCell ref="N10:N14"/>
    <mergeCell ref="O10:O14"/>
    <mergeCell ref="O8:O9"/>
    <mergeCell ref="B2:O2"/>
    <mergeCell ref="B3:O3"/>
    <mergeCell ref="B4:O4"/>
    <mergeCell ref="B7:C7"/>
    <mergeCell ref="E7:F7"/>
    <mergeCell ref="H7:I7"/>
    <mergeCell ref="K7:L7"/>
    <mergeCell ref="N7:O7"/>
    <mergeCell ref="B8:B9"/>
    <mergeCell ref="C8:C9"/>
    <mergeCell ref="E8:E9"/>
    <mergeCell ref="F8:F9"/>
    <mergeCell ref="N8:N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14" scale="50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Francisco Villegas Acju</dc:creator>
  <cp:lastModifiedBy>Martin Francisco Villegas Acju</cp:lastModifiedBy>
  <dcterms:created xsi:type="dcterms:W3CDTF">2026-03-10T21:03:49Z</dcterms:created>
  <dcterms:modified xsi:type="dcterms:W3CDTF">2026-04-13T15:29:57Z</dcterms:modified>
</cp:coreProperties>
</file>