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MES DE NOVIEMBRE 2023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O15" i="14" l="1"/>
  <c r="O14" i="14"/>
  <c r="I15" i="14"/>
  <c r="I14" i="14"/>
  <c r="I13" i="14"/>
  <c r="N15" i="14" l="1"/>
  <c r="P15" i="14" s="1"/>
  <c r="N14" i="14"/>
  <c r="P14" i="14" s="1"/>
  <c r="I17" i="14" l="1"/>
  <c r="I16" i="14"/>
  <c r="I12" i="14"/>
  <c r="N12" i="14" l="1"/>
  <c r="N16" i="14"/>
  <c r="O17" i="14"/>
  <c r="O16" i="14"/>
  <c r="O13" i="14"/>
  <c r="A13" i="14"/>
  <c r="O12" i="14"/>
  <c r="P16" i="14" l="1"/>
  <c r="N13" i="14"/>
  <c r="P13" i="14" s="1"/>
  <c r="N17" i="14"/>
  <c r="P17" i="14" s="1"/>
  <c r="P12" i="14"/>
</calcChain>
</file>

<file path=xl/sharedStrings.xml><?xml version="1.0" encoding="utf-8"?>
<sst xmlns="http://schemas.openxmlformats.org/spreadsheetml/2006/main" count="44" uniqueCount="37">
  <si>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</si>
  <si>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</si>
  <si>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</si>
  <si>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</si>
  <si>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</si>
  <si>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</si>
  <si>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</si>
  <si>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</si>
  <si>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</si>
  <si>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</si>
  <si>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</si>
  <si>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</si>
  <si>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</si>
  <si>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</si>
  <si>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</si>
  <si>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</si>
  <si>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</si>
  <si>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</si>
  <si>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</si>
  <si>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</si>
  <si>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</si>
  <si>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</si>
  <si>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</si>
  <si>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</si>
  <si>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</si>
  <si>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</si>
  <si>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</si>
  <si>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</si>
  <si>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</si>
  <si>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</si>
  <si>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</si>
  <si>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</si>
  <si>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r>
      <t xml:space="preserve">DIRECTOR: </t>
    </r>
    <r>
      <rPr>
        <sz val="12"/>
        <color theme="1"/>
        <rFont val="Calibri"/>
        <family val="2"/>
        <scheme val="minor"/>
      </rPr>
      <t>ALEX ARISTIDIS BOJ GUTIERREZ</t>
    </r>
  </si>
  <si>
    <t>ANA LIBERTAD GUZMAN VILLEDA</t>
  </si>
  <si>
    <t>JUAN PABLO GONZALEZ ORTIS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</si>
  <si>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NOVIEMBRE  2023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</si>
  <si>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07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</si>
</sst>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647700</xdr:colOff>
      <xdr:row>0</xdr:row>
      <xdr:rowOff>84259</xdr:rowOff>
    </xdr:from>
    <xdr:to>
      <xdr:col>16</xdr:col>
      <xdr:colOff>438150</xdr:colOff>
      <xdr:row>6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84259"/>
          <a:ext cx="3933825" cy="1296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A4" zoomScaleNormal="100" workbookViewId="0">
      <selection activeCell="T12" sqref="T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5.75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.75" x14ac:dyDescent="0.25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.75" x14ac:dyDescent="0.25">
      <c r="A7" s="26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6" t="s">
        <v>35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5.75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21" customHeight="1" thickBot="1" x14ac:dyDescent="0.3">
      <c r="A10" s="28" t="s">
        <v>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57" thickBot="1" x14ac:dyDescent="0.3">
      <c r="A11" s="12" t="s">
        <v>2</v>
      </c>
      <c r="B11" s="13" t="s">
        <v>3</v>
      </c>
      <c r="C11" s="14" t="s">
        <v>12</v>
      </c>
      <c r="D11" s="13" t="s">
        <v>0</v>
      </c>
      <c r="E11" s="13" t="s">
        <v>1</v>
      </c>
      <c r="F11" s="15" t="s">
        <v>11</v>
      </c>
      <c r="G11" s="15" t="s">
        <v>4</v>
      </c>
      <c r="H11" s="15" t="s">
        <v>5</v>
      </c>
      <c r="I11" s="15" t="s">
        <v>6</v>
      </c>
      <c r="J11" s="15" t="s">
        <v>7</v>
      </c>
      <c r="K11" s="15" t="s">
        <v>14</v>
      </c>
      <c r="L11" s="15" t="s">
        <v>10</v>
      </c>
      <c r="M11" s="15" t="s">
        <v>27</v>
      </c>
      <c r="N11" s="15" t="s">
        <v>8</v>
      </c>
      <c r="O11" s="15" t="s">
        <v>9</v>
      </c>
      <c r="P11" s="15" t="s">
        <v>30</v>
      </c>
      <c r="Q11" s="16" t="s">
        <v>29</v>
      </c>
    </row>
    <row r="12" spans="1:17" ht="60" x14ac:dyDescent="0.25">
      <c r="A12" s="22">
        <v>1</v>
      </c>
      <c r="B12" s="23">
        <v>11</v>
      </c>
      <c r="C12" s="17" t="s">
        <v>19</v>
      </c>
      <c r="D12" s="17" t="s">
        <v>23</v>
      </c>
      <c r="E12" s="17" t="s">
        <v>28</v>
      </c>
      <c r="F12" s="18">
        <v>0</v>
      </c>
      <c r="G12" s="18">
        <v>5373</v>
      </c>
      <c r="H12" s="18">
        <v>0</v>
      </c>
      <c r="I12" s="18">
        <f>375+375+483.57+200+360</f>
        <v>1793.57</v>
      </c>
      <c r="J12" s="18">
        <v>2350</v>
      </c>
      <c r="K12" s="18">
        <v>250</v>
      </c>
      <c r="L12" s="18">
        <v>275</v>
      </c>
      <c r="M12" s="18">
        <v>70993.899999999994</v>
      </c>
      <c r="N12" s="18">
        <f>SUM(F12:M12)</f>
        <v>81035.47</v>
      </c>
      <c r="O12" s="19">
        <f>1332.32+47.58+502.08</f>
        <v>1881.9799999999998</v>
      </c>
      <c r="P12" s="19">
        <f>+N12-O12</f>
        <v>79153.490000000005</v>
      </c>
      <c r="Q12" s="20">
        <v>8836.35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24</v>
      </c>
      <c r="E13" s="5" t="s">
        <v>28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57054.9</v>
      </c>
      <c r="N13" s="7">
        <f>SUM(F13:M13)</f>
        <v>65124.9</v>
      </c>
      <c r="O13" s="4">
        <f>980.85+37.73+403.5</f>
        <v>1422.08</v>
      </c>
      <c r="P13" s="4">
        <f>+N13-O13</f>
        <v>63702.82</v>
      </c>
      <c r="Q13" s="9">
        <v>7111.51</v>
      </c>
    </row>
    <row r="14" spans="1:17" ht="60" customHeight="1" x14ac:dyDescent="0.25">
      <c r="A14" s="22">
        <v>3</v>
      </c>
      <c r="B14" s="23">
        <v>11</v>
      </c>
      <c r="C14" s="17" t="s">
        <v>33</v>
      </c>
      <c r="D14" s="17" t="s">
        <v>24</v>
      </c>
      <c r="E14" s="5" t="s">
        <v>28</v>
      </c>
      <c r="F14" s="18">
        <v>0</v>
      </c>
      <c r="G14" s="18">
        <v>3500</v>
      </c>
      <c r="H14" s="18">
        <v>0</v>
      </c>
      <c r="I14" s="7">
        <f t="shared" ref="I14:I15" si="0">375+375+385+200+360</f>
        <v>1695</v>
      </c>
      <c r="J14" s="18">
        <v>2350</v>
      </c>
      <c r="K14" s="7">
        <v>250</v>
      </c>
      <c r="L14" s="7">
        <v>275</v>
      </c>
      <c r="M14" s="7">
        <v>57054.9</v>
      </c>
      <c r="N14" s="18">
        <f>F14+G14+H14+I14+J14+K14+L14+M14</f>
        <v>65124.9</v>
      </c>
      <c r="O14" s="4">
        <f t="shared" ref="O14:O15" si="1">980.85+37.73+403.5</f>
        <v>1422.08</v>
      </c>
      <c r="P14" s="19">
        <f>N14-O14</f>
        <v>63702.82</v>
      </c>
      <c r="Q14" s="9">
        <v>7111.51</v>
      </c>
    </row>
    <row r="15" spans="1:17" ht="60" customHeight="1" x14ac:dyDescent="0.25">
      <c r="A15" s="1">
        <v>4</v>
      </c>
      <c r="B15" s="2">
        <v>11</v>
      </c>
      <c r="C15" s="3" t="s">
        <v>34</v>
      </c>
      <c r="D15" s="5" t="s">
        <v>24</v>
      </c>
      <c r="E15" s="5" t="s">
        <v>28</v>
      </c>
      <c r="F15" s="7">
        <v>0</v>
      </c>
      <c r="G15" s="18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8">
        <v>275</v>
      </c>
      <c r="M15" s="7">
        <v>57054.9</v>
      </c>
      <c r="N15" s="7">
        <f>F15+G15+H15+I15+J15+K15+L15+M15</f>
        <v>65124.9</v>
      </c>
      <c r="O15" s="4">
        <f t="shared" si="1"/>
        <v>1422.08</v>
      </c>
      <c r="P15" s="4">
        <f>N15-O15</f>
        <v>63702.82</v>
      </c>
      <c r="Q15" s="9">
        <v>7111.51</v>
      </c>
    </row>
    <row r="16" spans="1:17" ht="60" x14ac:dyDescent="0.25">
      <c r="A16" s="1">
        <v>5</v>
      </c>
      <c r="B16" s="2">
        <v>11</v>
      </c>
      <c r="C16" s="3" t="s">
        <v>22</v>
      </c>
      <c r="D16" s="5" t="s">
        <v>25</v>
      </c>
      <c r="E16" s="5" t="s">
        <v>28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118749.91</v>
      </c>
      <c r="N16" s="7">
        <f>SUM(F16:M16)</f>
        <v>135546.22</v>
      </c>
      <c r="O16" s="4">
        <f>2256.95+75.23+839.82</f>
        <v>3172</v>
      </c>
      <c r="P16" s="4">
        <f>+N16-O16</f>
        <v>132374.22</v>
      </c>
      <c r="Q16" s="9">
        <v>14777.69</v>
      </c>
    </row>
    <row r="17" spans="1:17" ht="60.75" thickBot="1" x14ac:dyDescent="0.3">
      <c r="A17" s="1">
        <v>6</v>
      </c>
      <c r="B17" s="24">
        <v>11</v>
      </c>
      <c r="C17" s="21" t="s">
        <v>21</v>
      </c>
      <c r="D17" s="21" t="s">
        <v>26</v>
      </c>
      <c r="E17" s="21" t="s">
        <v>28</v>
      </c>
      <c r="F17" s="10">
        <v>0</v>
      </c>
      <c r="G17" s="10">
        <v>4000</v>
      </c>
      <c r="H17" s="10">
        <v>0</v>
      </c>
      <c r="I17" s="10">
        <f>375+375+440+200+360</f>
        <v>1750</v>
      </c>
      <c r="J17" s="10">
        <v>5629</v>
      </c>
      <c r="K17" s="10">
        <v>250</v>
      </c>
      <c r="L17" s="10">
        <v>300</v>
      </c>
      <c r="M17" s="10">
        <v>84338.03</v>
      </c>
      <c r="N17" s="10">
        <f>SUM(F17:M17)</f>
        <v>96267.03</v>
      </c>
      <c r="O17" s="11">
        <f>1706.85+56.9+596.45</f>
        <v>2360.1999999999998</v>
      </c>
      <c r="P17" s="11">
        <f>+N17-O17</f>
        <v>93906.83</v>
      </c>
      <c r="Q17" s="25">
        <v>10483.35</v>
      </c>
    </row>
    <row r="18" spans="1:17" x14ac:dyDescent="0.25">
      <c r="K18" s="8"/>
      <c r="L18" s="6"/>
      <c r="M18" s="8"/>
      <c r="N18" s="8"/>
      <c r="O18" s="8"/>
      <c r="P18" s="8"/>
      <c r="Q18" s="8"/>
    </row>
    <row r="19" spans="1:17" x14ac:dyDescent="0.25">
      <c r="L19" s="6"/>
    </row>
    <row r="20" spans="1:17" x14ac:dyDescent="0.25">
      <c r="L20" s="6"/>
    </row>
    <row r="21" spans="1:17" x14ac:dyDescent="0.25">
      <c r="L21" s="6"/>
    </row>
    <row r="22" spans="1:17" x14ac:dyDescent="0.25">
      <c r="L22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2023-05-05T22:53:32Z</cp:lastPrinted>
  <dcterms:created xsi:type="dcterms:W3CDTF">2017-12-05T18:01:17Z</dcterms:created>
  <dcterms:modified xsi:type="dcterms:W3CDTF">2023-12-07T18:08:09Z</dcterms:modified>
</cp:coreProperties>
</file>