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3\INFORMACION PUBLICA 2023\INFORMACION PUBLICA MES DE DICIEMBRE\"/>
    </mc:Choice>
  </mc:AlternateContent>
  <bookViews>
    <workbookView xWindow="240" yWindow="150" windowWidth="20115" windowHeight="7485" tabRatio="772"/>
  </bookViews>
  <sheets>
    <sheet name="ART. 10 NUM. 3 50% AGUINALDO GT" sheetId="16" r:id="rId1"/>
  </sheets>
  <calcPr calcId="162913"/>
</workbook>
</file>

<file path=xl/calcChain.xml><?xml version="1.0" encoding="utf-8"?>
<calcChain xmlns="http://schemas.openxmlformats.org/spreadsheetml/2006/main">
  <c r="O28" i="16" l="1"/>
  <c r="O27" i="16"/>
  <c r="O24" i="16"/>
  <c r="O23" i="16"/>
  <c r="O20" i="16"/>
  <c r="O19" i="16"/>
  <c r="O16" i="16"/>
  <c r="O15" i="16"/>
  <c r="O12" i="16"/>
  <c r="G30" i="16"/>
  <c r="O30" i="16" s="1"/>
  <c r="G29" i="16"/>
  <c r="O29" i="16" s="1"/>
  <c r="G28" i="16"/>
  <c r="G27" i="16"/>
  <c r="G26" i="16"/>
  <c r="O26" i="16" s="1"/>
  <c r="G25" i="16"/>
  <c r="O25" i="16" s="1"/>
  <c r="G24" i="16"/>
  <c r="G23" i="16"/>
  <c r="G22" i="16"/>
  <c r="O22" i="16" s="1"/>
  <c r="G21" i="16"/>
  <c r="O21" i="16" s="1"/>
  <c r="G20" i="16"/>
  <c r="G19" i="16"/>
  <c r="G18" i="16"/>
  <c r="O18" i="16" s="1"/>
  <c r="G17" i="16"/>
  <c r="O17" i="16" s="1"/>
  <c r="G16" i="16"/>
  <c r="G15" i="16"/>
  <c r="G14" i="16"/>
  <c r="O14" i="16" s="1"/>
  <c r="G13" i="16"/>
  <c r="O13" i="16" s="1"/>
  <c r="G12" i="16"/>
  <c r="A28" i="16" l="1"/>
  <c r="A29" i="16" s="1"/>
  <c r="A30" i="16" s="1"/>
  <c r="Q30" i="16" l="1"/>
  <c r="Q29" i="16"/>
  <c r="Q28" i="16"/>
  <c r="Q27" i="16"/>
  <c r="Q26" i="16"/>
  <c r="Q25" i="16"/>
  <c r="Q24" i="16"/>
  <c r="Q23" i="16"/>
  <c r="Q22" i="16"/>
  <c r="Q21" i="16"/>
  <c r="Q20" i="16"/>
  <c r="Q19" i="16"/>
  <c r="Q18" i="16"/>
  <c r="Q17" i="16"/>
  <c r="Q16" i="16"/>
  <c r="Q15" i="16"/>
  <c r="Q14" i="16"/>
  <c r="Q13" i="16"/>
  <c r="A13" i="16"/>
  <c r="A14" i="16" s="1"/>
  <c r="A15" i="16" s="1"/>
  <c r="A16" i="16" s="1"/>
  <c r="A19" i="16" s="1"/>
  <c r="A20" i="16" s="1"/>
  <c r="A21" i="16" s="1"/>
  <c r="A22" i="16" s="1"/>
  <c r="Q12" i="16"/>
  <c r="A23" i="16" l="1"/>
  <c r="A24" i="16" s="1"/>
  <c r="A25" i="16" s="1"/>
  <c r="A26" i="16" s="1"/>
</calcChain>
</file>

<file path=xl/sharedStrings.xml><?xml version="1.0" encoding="utf-8"?>
<sst xmlns="http://schemas.openxmlformats.org/spreadsheetml/2006/main" count="86" uniqueCount="73">
  <si>
    <t>CARGO</t>
  </si>
  <si>
    <t>DEPENDENCIA</t>
  </si>
  <si>
    <t xml:space="preserve">No. </t>
  </si>
  <si>
    <t>Renglón</t>
  </si>
  <si>
    <t>COMPLMENTO POR ANTIGÜEDAD</t>
  </si>
  <si>
    <t>BONIFICACIÓN PROFESIONAL</t>
  </si>
  <si>
    <t>BONO ESPECÍFICO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</si>
  <si>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</si>
  <si>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</si>
  <si>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</si>
  <si>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</si>
  <si>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</si>
  <si>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</si>
  <si>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</si>
  <si>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</si>
  <si>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</si>
  <si>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JORGE ALBERTO CABRERA GONZALEZ</t>
  </si>
  <si>
    <t>KARLA BEATRIZ VALIENTE SANTOS</t>
  </si>
  <si>
    <t>LESBIA VICTORIA JUAREZ HERNADEZ DE MARSICOVETERE</t>
  </si>
  <si>
    <t>DEPARTAMENTO TRATADOS DE LIBRE COMERCIO</t>
  </si>
  <si>
    <t>MAGDA ARACELY LOPEZ VILLATORO</t>
  </si>
  <si>
    <t>ASISTENTE PROFESIONAL IV -DERECHO-</t>
  </si>
  <si>
    <t>GLORIA AMELIA PINTO LOPEZ</t>
  </si>
  <si>
    <t>THELMA BAETRIZ BORRAYO GALINDO</t>
  </si>
  <si>
    <t>DEPARTAMENTO DE INTEGRACION ECONOMICA</t>
  </si>
  <si>
    <t>OLGA BEATRIZ MILIAN DE LA CRUZ</t>
  </si>
  <si>
    <t>SECRETARIO EJECUTIVO IV-SECRETARIALES-</t>
  </si>
  <si>
    <t>ALEX ARISTIDIS BOJ GUTIERREZ</t>
  </si>
  <si>
    <t>DIRECTOR TECNICO III-ECONOMIA-</t>
  </si>
  <si>
    <t>DIRECCION DE ADMINISTRACION DEL COMERCIO EXTERIOR</t>
  </si>
  <si>
    <t>YASMIN ALEJANDRA AFRE HERNANDEZ</t>
  </si>
  <si>
    <t>SECRETARIO EJECUTIVO V-SECRETARIALES-</t>
  </si>
  <si>
    <t>CARLOS ALBERTO BARILLAS SARTI</t>
  </si>
  <si>
    <t>ASESOR PROFESIONAL ESPECIALIZADO IV-ADMINISTRACION</t>
  </si>
  <si>
    <t>ASESOR PROFESIONAL ESPECIALIZADA I-DERECHO</t>
  </si>
  <si>
    <t>ASESOR PROFESIONAL ESPECIALIZADA I-QUIMICA</t>
  </si>
  <si>
    <t>ASESOR PROFESIONAL ESPECIALIZADA I-RELACIONES INTERNACIONALES-</t>
  </si>
  <si>
    <t>ASESOR PROFESIONAL ESPECIALIZADA I-ADMINISTRACION-</t>
  </si>
  <si>
    <t>ASESOR PROFESIONAL ESPECIALIZADA I-ECONOMIA</t>
  </si>
  <si>
    <t>BONIFICACIÓN INCENTIVOS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</si>
  <si>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</si>
  <si>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</si>
  <si>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</si>
  <si>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</si>
  <si>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GIOVANNI DANIEL SOLORZANO ISTUPE</t>
  </si>
  <si>
    <t>PROFESIONAL III-ADMINISTRACION-</t>
  </si>
  <si>
    <t>DEPARTAMENTO DE MANEJO DE INFORMACIÓN</t>
  </si>
  <si>
    <t>PROFESIONAL III-ECONOMIA-</t>
  </si>
  <si>
    <t>AURA MARIBEL RAMIREZ DE LA CRUZ</t>
  </si>
  <si>
    <t>ASISTENTE PROFESIONAL I -ESTADISTICA-</t>
  </si>
  <si>
    <t>YESSICA GABRIELA GIRON HERNANDEZ</t>
  </si>
  <si>
    <t>DEPARTAMENTO DE ESTUDIOS ECONOMICOS</t>
  </si>
  <si>
    <t>BLANCA LESBI MORALES MORALES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</si>
  <si>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</si>
  <si>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</si>
  <si>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</si>
  <si>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</si>
  <si>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t xml:space="preserve"> </t>
  </si>
  <si>
    <t>DIRECCION DE POLITICA DE COMERCIO EXTERIOR (DIACO)</t>
  </si>
  <si>
    <t>DEPARTAMENTO DE APLICACIÓN DE ACUERDOS ECONOMICOS (DIACO)</t>
  </si>
  <si>
    <t>DEPARTAMENTO DE ASPECTOS NORMATIVOS DEL COMERCIO (DIRECCION SUPERIOR)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</si>
  <si>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</si>
  <si>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HERNANDEZ PORRAS</t>
  </si>
  <si>
    <t>MARTA DINORA ALVAREZ ARREDONDO</t>
  </si>
  <si>
    <t>MARIA VICTORIA MEZA CORTEZ</t>
  </si>
  <si>
    <t>AGUINALDO 50%</t>
  </si>
  <si>
    <r>
      <t xml:space="preserve">HORARIO DE ATENCIÓN: </t>
    </r>
    <r>
      <rPr>
        <sz val="12"/>
        <color theme="1"/>
        <rFont val="Calibri"/>
        <family val="2"/>
        <scheme val="minor"/>
      </rPr>
      <t>8:00 A 16.00 HORAS</t>
    </r>
  </si>
  <si>
    <t>BONO VACACIONAL</t>
  </si>
  <si>
    <t xml:space="preserve">PROFESIONAL JEFE III </t>
  </si>
  <si>
    <t>+</t>
  </si>
  <si>
    <t>DIRECTOR:  BLANCA LESBI MORALES MORALES</t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</si>
  <si>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DICIEMBRE 2023</t>
    </r>
  </si>
  <si>
    <r>
      <t xml:space="preserve">FECHA DE ACTUALIZACIÓN: 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04 DE ENERO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</si>
</sst>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4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6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706693</xdr:colOff>
      <xdr:row>0</xdr:row>
      <xdr:rowOff>87844</xdr:rowOff>
    </xdr:from>
    <xdr:to>
      <xdr:col>17</xdr:col>
      <xdr:colOff>474752</xdr:colOff>
      <xdr:row>6</xdr:row>
      <xdr:rowOff>153630</xdr:rowOff>
    </xdr:to>
    <xdr:pic>
      <xdr:nvPicPr>
        <xdr:cNvPr id="2" name="image16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15322" y="87844"/>
          <a:ext cx="4612495" cy="1294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abSelected="1" zoomScale="93" zoomScaleNormal="93" workbookViewId="0">
      <selection activeCell="T11" sqref="T11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1.28515625" customWidth="1"/>
    <col min="8" max="8" width="10.140625" customWidth="1"/>
    <col min="9" max="12" width="10.7109375" customWidth="1"/>
    <col min="13" max="13" width="12.5703125" customWidth="1"/>
    <col min="14" max="14" width="9.42578125" customWidth="1"/>
    <col min="15" max="15" width="8.7109375" customWidth="1"/>
    <col min="16" max="16" width="9.28515625" customWidth="1"/>
    <col min="17" max="17" width="11.140625" customWidth="1"/>
    <col min="18" max="18" width="10" customWidth="1"/>
    <col min="20" max="20" width="14" customWidth="1"/>
  </cols>
  <sheetData>
    <row r="1" spans="1:20" ht="15.75" x14ac:dyDescent="0.25">
      <c r="A1" s="27" t="s">
        <v>54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20" ht="15.75" x14ac:dyDescent="0.25">
      <c r="A2" s="27" t="s">
        <v>55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20" ht="15.75" x14ac:dyDescent="0.25">
      <c r="A3" s="28" t="s">
        <v>66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20" ht="15.75" x14ac:dyDescent="0.25">
      <c r="A4" s="27" t="s">
        <v>61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20" ht="15.75" x14ac:dyDescent="0.25">
      <c r="A5" s="27" t="s">
        <v>70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0" ht="15.75" x14ac:dyDescent="0.25">
      <c r="A6" s="27" t="s">
        <v>56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20" ht="15.75" x14ac:dyDescent="0.25">
      <c r="A7" s="27" t="s">
        <v>72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8" spans="1:20" ht="15.75" x14ac:dyDescent="0.25">
      <c r="A8" s="27" t="s">
        <v>71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</row>
    <row r="9" spans="1:20" ht="15.7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20" ht="21" customHeight="1" thickBot="1" x14ac:dyDescent="0.3">
      <c r="A10" s="26" t="s">
        <v>15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1:20" ht="33.75" x14ac:dyDescent="0.25">
      <c r="A11" s="3" t="s">
        <v>2</v>
      </c>
      <c r="B11" s="4" t="s">
        <v>3</v>
      </c>
      <c r="C11" s="6" t="s">
        <v>13</v>
      </c>
      <c r="D11" s="4" t="s">
        <v>0</v>
      </c>
      <c r="E11" s="4" t="s">
        <v>1</v>
      </c>
      <c r="F11" s="1" t="s">
        <v>12</v>
      </c>
      <c r="G11" s="1" t="s">
        <v>65</v>
      </c>
      <c r="H11" s="1" t="s">
        <v>67</v>
      </c>
      <c r="I11" s="1" t="s">
        <v>4</v>
      </c>
      <c r="J11" s="1" t="s">
        <v>5</v>
      </c>
      <c r="K11" s="1" t="s">
        <v>6</v>
      </c>
      <c r="L11" s="1" t="s">
        <v>39</v>
      </c>
      <c r="M11" s="1" t="s">
        <v>11</v>
      </c>
      <c r="N11" s="1" t="s">
        <v>14</v>
      </c>
      <c r="O11" s="1" t="s">
        <v>7</v>
      </c>
      <c r="P11" s="1" t="s">
        <v>8</v>
      </c>
      <c r="Q11" s="1" t="s">
        <v>9</v>
      </c>
      <c r="R11" s="2" t="s">
        <v>10</v>
      </c>
      <c r="S11" s="11"/>
      <c r="T11" s="11"/>
    </row>
    <row r="12" spans="1:20" ht="48" x14ac:dyDescent="0.25">
      <c r="A12" s="16">
        <v>1</v>
      </c>
      <c r="B12" s="17">
        <v>11</v>
      </c>
      <c r="C12" s="9" t="s">
        <v>16</v>
      </c>
      <c r="D12" s="9" t="s">
        <v>21</v>
      </c>
      <c r="E12" s="9" t="s">
        <v>58</v>
      </c>
      <c r="F12" s="12">
        <v>0</v>
      </c>
      <c r="G12" s="12">
        <f>4533.28-200</f>
        <v>4333.28</v>
      </c>
      <c r="H12" s="12">
        <v>200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f>G12+H12</f>
        <v>4533.28</v>
      </c>
      <c r="P12" s="8">
        <v>0</v>
      </c>
      <c r="Q12" s="18">
        <f t="shared" ref="Q12:Q29" si="0">+O12-P12</f>
        <v>4533.28</v>
      </c>
      <c r="R12" s="15">
        <v>0</v>
      </c>
      <c r="S12" s="11"/>
      <c r="T12" s="11"/>
    </row>
    <row r="13" spans="1:20" ht="36" x14ac:dyDescent="0.25">
      <c r="A13" s="16">
        <f>1+A12</f>
        <v>2</v>
      </c>
      <c r="B13" s="17">
        <v>11</v>
      </c>
      <c r="C13" s="9" t="s">
        <v>17</v>
      </c>
      <c r="D13" s="9" t="s">
        <v>33</v>
      </c>
      <c r="E13" s="9" t="s">
        <v>19</v>
      </c>
      <c r="F13" s="12">
        <v>0</v>
      </c>
      <c r="G13" s="12">
        <f>7648.66-200</f>
        <v>7448.66</v>
      </c>
      <c r="H13" s="12">
        <v>200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f t="shared" ref="O13:O30" si="1">G13+H13</f>
        <v>7648.66</v>
      </c>
      <c r="P13" s="8">
        <v>0</v>
      </c>
      <c r="Q13" s="18">
        <f t="shared" si="0"/>
        <v>7648.66</v>
      </c>
      <c r="R13" s="15">
        <v>0</v>
      </c>
      <c r="S13" s="11"/>
      <c r="T13" s="11"/>
    </row>
    <row r="14" spans="1:20" ht="36" x14ac:dyDescent="0.25">
      <c r="A14" s="16">
        <f>+A13+1</f>
        <v>3</v>
      </c>
      <c r="B14" s="17">
        <v>11</v>
      </c>
      <c r="C14" s="9" t="s">
        <v>18</v>
      </c>
      <c r="D14" s="9" t="s">
        <v>34</v>
      </c>
      <c r="E14" s="9" t="s">
        <v>19</v>
      </c>
      <c r="F14" s="12">
        <v>0</v>
      </c>
      <c r="G14" s="12">
        <f>7383.29-200</f>
        <v>7183.29</v>
      </c>
      <c r="H14" s="12">
        <v>200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f t="shared" si="1"/>
        <v>7383.29</v>
      </c>
      <c r="P14" s="8">
        <v>0</v>
      </c>
      <c r="Q14" s="18">
        <f t="shared" si="0"/>
        <v>7383.29</v>
      </c>
      <c r="R14" s="15">
        <v>0</v>
      </c>
      <c r="S14" s="11"/>
      <c r="T14" s="11"/>
    </row>
    <row r="15" spans="1:20" ht="36" x14ac:dyDescent="0.25">
      <c r="A15" s="16">
        <f>+A14+1</f>
        <v>4</v>
      </c>
      <c r="B15" s="17">
        <v>11</v>
      </c>
      <c r="C15" s="9" t="s">
        <v>20</v>
      </c>
      <c r="D15" s="9" t="s">
        <v>35</v>
      </c>
      <c r="E15" s="9" t="s">
        <v>19</v>
      </c>
      <c r="F15" s="12">
        <v>0</v>
      </c>
      <c r="G15" s="12">
        <f>6970.79-200</f>
        <v>6770.79</v>
      </c>
      <c r="H15" s="12">
        <v>200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f t="shared" si="1"/>
        <v>6970.79</v>
      </c>
      <c r="P15" s="8">
        <v>0</v>
      </c>
      <c r="Q15" s="18">
        <f t="shared" si="0"/>
        <v>6970.79</v>
      </c>
      <c r="R15" s="15">
        <v>0</v>
      </c>
      <c r="S15" s="11"/>
      <c r="T15" s="11"/>
    </row>
    <row r="16" spans="1:20" ht="48" x14ac:dyDescent="0.25">
      <c r="A16" s="16">
        <f>+A15+1</f>
        <v>5</v>
      </c>
      <c r="B16" s="17">
        <v>11</v>
      </c>
      <c r="C16" s="9" t="s">
        <v>22</v>
      </c>
      <c r="D16" s="9" t="s">
        <v>36</v>
      </c>
      <c r="E16" s="9" t="s">
        <v>19</v>
      </c>
      <c r="F16" s="12">
        <v>0</v>
      </c>
      <c r="G16" s="12">
        <f>7383.29-200</f>
        <v>7183.29</v>
      </c>
      <c r="H16" s="12">
        <v>200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f t="shared" si="1"/>
        <v>7383.29</v>
      </c>
      <c r="P16" s="8">
        <v>0</v>
      </c>
      <c r="Q16" s="18">
        <f t="shared" si="0"/>
        <v>7383.29</v>
      </c>
      <c r="R16" s="15">
        <v>0</v>
      </c>
      <c r="S16" s="11"/>
      <c r="T16" s="11"/>
    </row>
    <row r="17" spans="1:20" ht="36" x14ac:dyDescent="0.25">
      <c r="A17" s="16">
        <v>6</v>
      </c>
      <c r="B17" s="17">
        <v>11</v>
      </c>
      <c r="C17" s="9" t="s">
        <v>23</v>
      </c>
      <c r="D17" s="9" t="s">
        <v>37</v>
      </c>
      <c r="E17" s="9" t="s">
        <v>19</v>
      </c>
      <c r="F17" s="12">
        <v>0</v>
      </c>
      <c r="G17" s="12">
        <f>7370.79-200</f>
        <v>7170.79</v>
      </c>
      <c r="H17" s="12">
        <v>200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f t="shared" si="1"/>
        <v>7370.79</v>
      </c>
      <c r="P17" s="8">
        <v>0</v>
      </c>
      <c r="Q17" s="18">
        <f t="shared" si="0"/>
        <v>7370.79</v>
      </c>
      <c r="R17" s="15">
        <v>0</v>
      </c>
      <c r="S17" s="11"/>
      <c r="T17" s="11"/>
    </row>
    <row r="18" spans="1:20" ht="36" x14ac:dyDescent="0.25">
      <c r="A18" s="16">
        <v>7</v>
      </c>
      <c r="B18" s="17">
        <v>11</v>
      </c>
      <c r="C18" s="9" t="s">
        <v>25</v>
      </c>
      <c r="D18" s="9" t="s">
        <v>26</v>
      </c>
      <c r="E18" s="9" t="s">
        <v>24</v>
      </c>
      <c r="F18" s="12">
        <v>0</v>
      </c>
      <c r="G18" s="12">
        <f>3164.4-200</f>
        <v>2964.4</v>
      </c>
      <c r="H18" s="12">
        <v>200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f t="shared" si="1"/>
        <v>3164.4</v>
      </c>
      <c r="P18" s="8">
        <v>0</v>
      </c>
      <c r="Q18" s="18">
        <f t="shared" si="0"/>
        <v>3164.4</v>
      </c>
      <c r="R18" s="15">
        <v>0</v>
      </c>
      <c r="S18" s="11"/>
      <c r="T18" s="11"/>
    </row>
    <row r="19" spans="1:20" ht="36" x14ac:dyDescent="0.25">
      <c r="A19" s="16">
        <f t="shared" ref="A19:A30" si="2">+A18+1</f>
        <v>8</v>
      </c>
      <c r="B19" s="17">
        <v>11</v>
      </c>
      <c r="C19" s="9" t="s">
        <v>27</v>
      </c>
      <c r="D19" s="9" t="s">
        <v>38</v>
      </c>
      <c r="E19" s="9" t="s">
        <v>24</v>
      </c>
      <c r="F19" s="12">
        <v>0</v>
      </c>
      <c r="G19" s="12">
        <f>7370.79-200</f>
        <v>7170.79</v>
      </c>
      <c r="H19" s="12">
        <v>200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f t="shared" si="1"/>
        <v>7370.79</v>
      </c>
      <c r="P19" s="8">
        <v>0</v>
      </c>
      <c r="Q19" s="18">
        <f t="shared" si="0"/>
        <v>7370.79</v>
      </c>
      <c r="R19" s="15">
        <v>0</v>
      </c>
      <c r="S19" s="11"/>
      <c r="T19" s="11"/>
    </row>
    <row r="20" spans="1:20" ht="48" x14ac:dyDescent="0.25">
      <c r="A20" s="16">
        <f t="shared" si="2"/>
        <v>9</v>
      </c>
      <c r="B20" s="17">
        <v>11</v>
      </c>
      <c r="C20" s="7" t="s">
        <v>64</v>
      </c>
      <c r="D20" s="7" t="s">
        <v>28</v>
      </c>
      <c r="E20" s="7" t="s">
        <v>29</v>
      </c>
      <c r="F20" s="12">
        <v>0</v>
      </c>
      <c r="G20" s="12">
        <f>11142.21-200</f>
        <v>10942.21</v>
      </c>
      <c r="H20" s="12">
        <v>200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f t="shared" si="1"/>
        <v>11142.21</v>
      </c>
      <c r="P20" s="8">
        <v>0</v>
      </c>
      <c r="Q20" s="18">
        <f t="shared" si="0"/>
        <v>11142.21</v>
      </c>
      <c r="R20" s="15">
        <v>0</v>
      </c>
      <c r="S20" s="11"/>
      <c r="T20" s="11"/>
    </row>
    <row r="21" spans="1:20" ht="48" x14ac:dyDescent="0.25">
      <c r="A21" s="16">
        <f t="shared" si="2"/>
        <v>10</v>
      </c>
      <c r="B21" s="17">
        <v>11</v>
      </c>
      <c r="C21" s="9" t="s">
        <v>30</v>
      </c>
      <c r="D21" s="9" t="s">
        <v>31</v>
      </c>
      <c r="E21" s="9" t="s">
        <v>29</v>
      </c>
      <c r="F21" s="12">
        <v>0</v>
      </c>
      <c r="G21" s="12">
        <f>3238.06-200</f>
        <v>3038.06</v>
      </c>
      <c r="H21" s="12">
        <v>200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f t="shared" si="1"/>
        <v>3238.06</v>
      </c>
      <c r="P21" s="8">
        <v>0</v>
      </c>
      <c r="Q21" s="18">
        <f t="shared" si="0"/>
        <v>3238.06</v>
      </c>
      <c r="R21" s="15">
        <v>0</v>
      </c>
      <c r="S21" s="11"/>
      <c r="T21" s="11"/>
    </row>
    <row r="22" spans="1:20" ht="72" x14ac:dyDescent="0.25">
      <c r="A22" s="16">
        <f t="shared" si="2"/>
        <v>11</v>
      </c>
      <c r="B22" s="17">
        <v>11</v>
      </c>
      <c r="C22" s="9" t="s">
        <v>32</v>
      </c>
      <c r="D22" s="9" t="s">
        <v>33</v>
      </c>
      <c r="E22" s="9" t="s">
        <v>60</v>
      </c>
      <c r="F22" s="12">
        <v>0</v>
      </c>
      <c r="G22" s="12">
        <f>7858.66-200</f>
        <v>7658.66</v>
      </c>
      <c r="H22" s="12">
        <v>200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f t="shared" si="1"/>
        <v>7858.66</v>
      </c>
      <c r="P22" s="8">
        <v>0</v>
      </c>
      <c r="Q22" s="18">
        <f t="shared" si="0"/>
        <v>7858.66</v>
      </c>
      <c r="R22" s="15">
        <v>0</v>
      </c>
      <c r="S22" s="11"/>
      <c r="T22" s="11"/>
    </row>
    <row r="23" spans="1:20" ht="48" x14ac:dyDescent="0.25">
      <c r="A23" s="16">
        <f>1+A22</f>
        <v>12</v>
      </c>
      <c r="B23" s="17">
        <v>11</v>
      </c>
      <c r="C23" s="9" t="s">
        <v>53</v>
      </c>
      <c r="D23" s="9" t="s">
        <v>40</v>
      </c>
      <c r="E23" s="9" t="s">
        <v>41</v>
      </c>
      <c r="F23" s="12">
        <v>0</v>
      </c>
      <c r="G23" s="12">
        <f>7886.87-200</f>
        <v>7686.87</v>
      </c>
      <c r="H23" s="12">
        <v>200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f t="shared" si="1"/>
        <v>7886.87</v>
      </c>
      <c r="P23" s="8">
        <v>0</v>
      </c>
      <c r="Q23" s="18">
        <f t="shared" si="0"/>
        <v>7886.87</v>
      </c>
      <c r="R23" s="15">
        <v>0</v>
      </c>
      <c r="S23" s="11"/>
      <c r="T23" s="11"/>
    </row>
    <row r="24" spans="1:20" ht="60" x14ac:dyDescent="0.25">
      <c r="A24" s="16">
        <f t="shared" si="2"/>
        <v>13</v>
      </c>
      <c r="B24" s="17">
        <v>11</v>
      </c>
      <c r="C24" s="9" t="s">
        <v>42</v>
      </c>
      <c r="D24" s="9" t="s">
        <v>43</v>
      </c>
      <c r="E24" s="9" t="s">
        <v>59</v>
      </c>
      <c r="F24" s="12">
        <v>0</v>
      </c>
      <c r="G24" s="12">
        <f>5427.64-200</f>
        <v>5227.6400000000003</v>
      </c>
      <c r="H24" s="12">
        <v>200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f t="shared" si="1"/>
        <v>5427.64</v>
      </c>
      <c r="P24" s="8">
        <v>0</v>
      </c>
      <c r="Q24" s="18">
        <f t="shared" si="0"/>
        <v>5427.64</v>
      </c>
      <c r="R24" s="15">
        <v>0</v>
      </c>
      <c r="S24" s="11"/>
      <c r="T24" s="11"/>
    </row>
    <row r="25" spans="1:20" ht="48" x14ac:dyDescent="0.25">
      <c r="A25" s="16">
        <f t="shared" si="2"/>
        <v>14</v>
      </c>
      <c r="B25" s="17">
        <v>11</v>
      </c>
      <c r="C25" s="9" t="s">
        <v>44</v>
      </c>
      <c r="D25" s="9" t="s">
        <v>45</v>
      </c>
      <c r="E25" s="9" t="s">
        <v>41</v>
      </c>
      <c r="F25" s="12">
        <v>0</v>
      </c>
      <c r="G25" s="12">
        <f>6040.14-200</f>
        <v>5840.14</v>
      </c>
      <c r="H25" s="12">
        <v>200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f t="shared" si="1"/>
        <v>6040.14</v>
      </c>
      <c r="P25" s="8">
        <v>0</v>
      </c>
      <c r="Q25" s="18">
        <f t="shared" si="0"/>
        <v>6040.14</v>
      </c>
      <c r="R25" s="15">
        <v>0</v>
      </c>
      <c r="S25" s="11"/>
      <c r="T25" s="11"/>
    </row>
    <row r="26" spans="1:20" ht="48" x14ac:dyDescent="0.25">
      <c r="A26" s="16">
        <f t="shared" si="2"/>
        <v>15</v>
      </c>
      <c r="B26" s="17">
        <v>11</v>
      </c>
      <c r="C26" s="9" t="s">
        <v>63</v>
      </c>
      <c r="D26" s="9" t="s">
        <v>68</v>
      </c>
      <c r="E26" s="9" t="s">
        <v>41</v>
      </c>
      <c r="F26" s="12">
        <v>0</v>
      </c>
      <c r="G26" s="12">
        <f>6411.7-200</f>
        <v>6211.7</v>
      </c>
      <c r="H26" s="12">
        <v>200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f t="shared" si="1"/>
        <v>6411.7</v>
      </c>
      <c r="P26" s="8">
        <v>0</v>
      </c>
      <c r="Q26" s="18">
        <f t="shared" si="0"/>
        <v>6411.7</v>
      </c>
      <c r="R26" s="15">
        <v>0</v>
      </c>
      <c r="S26" s="11"/>
      <c r="T26" s="11"/>
    </row>
    <row r="27" spans="1:20" ht="36" x14ac:dyDescent="0.25">
      <c r="A27" s="16">
        <v>16</v>
      </c>
      <c r="B27" s="17">
        <v>11</v>
      </c>
      <c r="C27" s="9" t="s">
        <v>62</v>
      </c>
      <c r="D27" s="9" t="s">
        <v>47</v>
      </c>
      <c r="E27" s="9" t="s">
        <v>46</v>
      </c>
      <c r="F27" s="12">
        <v>0</v>
      </c>
      <c r="G27" s="12">
        <f>6027.64-200</f>
        <v>5827.64</v>
      </c>
      <c r="H27" s="12">
        <v>200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f t="shared" si="1"/>
        <v>6027.64</v>
      </c>
      <c r="P27" s="8">
        <v>0</v>
      </c>
      <c r="Q27" s="18">
        <f t="shared" si="0"/>
        <v>6027.64</v>
      </c>
      <c r="R27" s="15">
        <v>0</v>
      </c>
      <c r="S27" s="11"/>
      <c r="T27" s="11"/>
    </row>
    <row r="28" spans="1:20" ht="36" x14ac:dyDescent="0.25">
      <c r="A28" s="16">
        <f t="shared" si="2"/>
        <v>17</v>
      </c>
      <c r="B28" s="17">
        <v>11</v>
      </c>
      <c r="C28" s="9" t="s">
        <v>48</v>
      </c>
      <c r="D28" s="9" t="s">
        <v>49</v>
      </c>
      <c r="E28" s="9" t="s">
        <v>46</v>
      </c>
      <c r="F28" s="12">
        <v>0</v>
      </c>
      <c r="G28" s="12">
        <f>4299.3-200</f>
        <v>4099.3</v>
      </c>
      <c r="H28" s="12">
        <v>200</v>
      </c>
      <c r="I28" s="12">
        <v>0</v>
      </c>
      <c r="J28" s="12" t="s">
        <v>69</v>
      </c>
      <c r="K28" s="12">
        <v>0</v>
      </c>
      <c r="L28" s="12">
        <v>0</v>
      </c>
      <c r="M28" s="12">
        <v>0</v>
      </c>
      <c r="N28" s="12">
        <v>0</v>
      </c>
      <c r="O28" s="12">
        <f t="shared" si="1"/>
        <v>4299.3</v>
      </c>
      <c r="P28" s="8">
        <v>0</v>
      </c>
      <c r="Q28" s="18">
        <f t="shared" si="0"/>
        <v>4299.3</v>
      </c>
      <c r="R28" s="15">
        <v>0</v>
      </c>
      <c r="S28" s="11"/>
      <c r="T28" s="11"/>
    </row>
    <row r="29" spans="1:20" ht="36" x14ac:dyDescent="0.25">
      <c r="A29" s="16">
        <f t="shared" si="2"/>
        <v>18</v>
      </c>
      <c r="B29" s="17">
        <v>11</v>
      </c>
      <c r="C29" s="9" t="s">
        <v>50</v>
      </c>
      <c r="D29" s="9" t="s">
        <v>47</v>
      </c>
      <c r="E29" s="9" t="s">
        <v>51</v>
      </c>
      <c r="F29" s="12">
        <v>0</v>
      </c>
      <c r="G29" s="12">
        <f>6027.64-200</f>
        <v>5827.64</v>
      </c>
      <c r="H29" s="12">
        <v>200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f t="shared" si="1"/>
        <v>6027.64</v>
      </c>
      <c r="P29" s="8">
        <v>0</v>
      </c>
      <c r="Q29" s="18">
        <f t="shared" si="0"/>
        <v>6027.64</v>
      </c>
      <c r="R29" s="15">
        <v>0</v>
      </c>
      <c r="S29" s="11"/>
      <c r="T29" s="11"/>
    </row>
    <row r="30" spans="1:20" ht="36.75" thickBot="1" x14ac:dyDescent="0.3">
      <c r="A30" s="19">
        <f t="shared" si="2"/>
        <v>19</v>
      </c>
      <c r="B30" s="20">
        <v>11</v>
      </c>
      <c r="C30" s="21" t="s">
        <v>52</v>
      </c>
      <c r="D30" s="21" t="s">
        <v>47</v>
      </c>
      <c r="E30" s="21" t="s">
        <v>51</v>
      </c>
      <c r="F30" s="22">
        <v>0</v>
      </c>
      <c r="G30" s="22">
        <f>6002.64-200</f>
        <v>5802.64</v>
      </c>
      <c r="H30" s="12">
        <v>200</v>
      </c>
      <c r="I30" s="1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12">
        <f t="shared" si="1"/>
        <v>6002.64</v>
      </c>
      <c r="P30" s="23">
        <v>0</v>
      </c>
      <c r="Q30" s="24">
        <f>+O30-P30</f>
        <v>6002.64</v>
      </c>
      <c r="R30" s="25">
        <v>0</v>
      </c>
      <c r="S30" s="11"/>
    </row>
    <row r="32" spans="1:20" x14ac:dyDescent="0.25">
      <c r="G32" s="13"/>
      <c r="O32" s="13"/>
      <c r="Q32" s="13"/>
    </row>
    <row r="33" spans="5:17" x14ac:dyDescent="0.25">
      <c r="G33" s="10"/>
      <c r="H33" s="10"/>
      <c r="Q33" s="14"/>
    </row>
    <row r="34" spans="5:17" x14ac:dyDescent="0.25">
      <c r="O34" s="10"/>
    </row>
    <row r="35" spans="5:17" x14ac:dyDescent="0.25">
      <c r="E35" t="s">
        <v>57</v>
      </c>
    </row>
  </sheetData>
  <mergeCells count="9">
    <mergeCell ref="A7:R7"/>
    <mergeCell ref="A8:R8"/>
    <mergeCell ref="A10:R10"/>
    <mergeCell ref="A1:R1"/>
    <mergeCell ref="A2:R2"/>
    <mergeCell ref="A3:R3"/>
    <mergeCell ref="A4:R4"/>
    <mergeCell ref="A5:R5"/>
    <mergeCell ref="A6:R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NUM. 3 50% AGUINALDO 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2024-01-04T19:00:19Z</cp:lastPrinted>
  <dcterms:created xsi:type="dcterms:W3CDTF">2017-12-05T18:01:17Z</dcterms:created>
  <dcterms:modified xsi:type="dcterms:W3CDTF">2024-01-04T19:00:35Z</dcterms:modified>
</cp:coreProperties>
</file>