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lvia Garcia\Desktop\UP 2023\"/>
    </mc:Choice>
  </mc:AlternateContent>
  <bookViews>
    <workbookView xWindow="-120" yWindow="-120" windowWidth="29040" windowHeight="15720"/>
  </bookViews>
  <sheets>
    <sheet name="Tablero" sheetId="1" r:id="rId1"/>
    <sheet name="ANEXO" sheetId="4"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ANEXO!$A$1:$E$17</definedName>
    <definedName name="_xlnm.Print_Area" localSheetId="0">Tablero!$A$1:$O$31</definedName>
    <definedName name="_xlnm.Print_Titles" localSheetId="1">ANEXO!$1:$1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H24" i="1"/>
  <c r="H25" i="1"/>
  <c r="H26" i="1"/>
  <c r="H27" i="1"/>
  <c r="H28" i="1"/>
  <c r="H29" i="1"/>
  <c r="H23" i="1"/>
  <c r="F24" i="1"/>
  <c r="F25" i="1"/>
  <c r="F26" i="1"/>
  <c r="F27" i="1"/>
  <c r="F28" i="1"/>
  <c r="F29" i="1"/>
  <c r="F23" i="1"/>
  <c r="L9" i="1"/>
  <c r="L8" i="1"/>
  <c r="I13" i="1"/>
  <c r="I12" i="1"/>
  <c r="I11" i="1"/>
  <c r="I10" i="1"/>
  <c r="I9" i="1"/>
  <c r="I8" i="1"/>
  <c r="F8" i="1"/>
  <c r="B2" i="2"/>
  <c r="L40" i="6"/>
  <c r="O14" i="1" l="1"/>
  <c r="G36" i="9"/>
  <c r="G35" i="9"/>
  <c r="G34" i="9"/>
  <c r="G33" i="9"/>
  <c r="G32" i="9"/>
  <c r="G31" i="9"/>
  <c r="G30" i="9"/>
  <c r="D37" i="9"/>
  <c r="F37" i="9" l="1"/>
  <c r="I29" i="1"/>
  <c r="I28" i="1"/>
  <c r="I27" i="1"/>
  <c r="I26" i="1"/>
  <c r="I25" i="1"/>
  <c r="I24" i="1"/>
  <c r="I23" i="1"/>
  <c r="G37" i="9" l="1"/>
  <c r="B6" i="2" s="1"/>
  <c r="F14" i="1" s="1"/>
  <c r="B4" i="2"/>
  <c r="F10" i="1" s="1"/>
</calcChain>
</file>

<file path=xl/sharedStrings.xml><?xml version="1.0" encoding="utf-8"?>
<sst xmlns="http://schemas.openxmlformats.org/spreadsheetml/2006/main" count="116" uniqueCount="92">
  <si>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</si>
  <si>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</si>
  <si>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</si>
  <si>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</si>
  <si>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</si>
  <si>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</si>
  <si>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</si>
  <si>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</si>
  <si>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</si>
  <si>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</si>
  <si>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</si>
  <si>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</si>
  <si>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</si>
  <si>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</si>
  <si>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</si>
  <si>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</si>
  <si>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</si>
  <si>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</si>
  <si>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</si>
  <si>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</si>
  <si>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</si>
  <si>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</si>
  <si>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</si>
  <si>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</si>
  <si>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</si>
  <si>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</si>
  <si>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</si>
  <si>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</si>
  <si>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</si>
  <si>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</si>
  <si>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</si>
  <si>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</si>
  <si>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</si>
  <si>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</si>
  <si>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 xml:space="preserve">Ministro </t>
  </si>
  <si>
    <t>Viceministro Administrativo y Financiero</t>
  </si>
  <si>
    <t>Lcda. Luz Mariana Pérez Contreras</t>
  </si>
  <si>
    <t>Vicemistro de Inversión y Competencia</t>
  </si>
  <si>
    <t>Magister Francisca Cárdenas Morán</t>
  </si>
  <si>
    <t>Viceministro de Desarrollo de la MIPYME</t>
  </si>
  <si>
    <t>Magister Fernando Escalante Arévalo</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</si>
  <si>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</si>
  <si>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</si>
  <si>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</si>
  <si>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</si>
  <si>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</si>
  <si>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</si>
  <si>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</si>
  <si>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</si>
  <si>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</si>
  <si>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</si>
  <si>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</si>
  <si>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</si>
  <si>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</si>
  <si>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</si>
  <si>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</si>
  <si>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</si>
  <si>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</si>
  <si>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</si>
  <si>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</si>
  <si>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</si>
  <si>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</si>
  <si>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</si>
  <si>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</si>
  <si>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</si>
  <si>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</si>
  <si>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</si>
  <si>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000 personas
006 personas
000 personas</t>
  </si>
  <si>
    <t>VER ANEXO</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</si>
  <si>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</si>
  <si>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</si>
  <si>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</si>
  <si>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</si>
  <si>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</si>
  <si>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</si>
  <si>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</si>
  <si>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</si>
  <si>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</si>
  <si>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</si>
  <si>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370 personas</t>
  </si>
  <si>
    <t>684 personas</t>
  </si>
  <si>
    <t>011 personas</t>
  </si>
  <si>
    <t>ACTUALIZADO AL 30 DE JUNIO DEL 2023</t>
  </si>
  <si>
    <t>PRINCIPALES AVANCES O LOGROS
AL 30 DE JUNIO DE 2023</t>
  </si>
  <si>
    <t>29,025 Eventos de supervisión a proveedores para el cumplimiento de sus obligaciones.</t>
  </si>
  <si>
    <t>MSc. Oliver Jonathan Avalos Lam</t>
  </si>
  <si>
    <t>Monto recuperado a los consumidores y usuarios Q. 9,256,451.94.</t>
  </si>
  <si>
    <t>Sello Blanco 110 distintivos otorgados al 30 de junio  de 2023.</t>
  </si>
  <si>
    <t xml:space="preserve">126, 907 Personas individuales y jurídicas beneficiadas con servicios de registro de patentes comerciales, títulos de propiedad intelectual y garantías mobiliarias. </t>
  </si>
  <si>
    <t xml:space="preserve">4,692  Jóvenes capacitados y certificados en formación profesional de emprendimiento e innovación de MIPYMES en crecimiento, con énfasis en mujeres y discapacitados. </t>
  </si>
  <si>
    <t>714 préstamos otorgados al 30 de junio de 2023, se han colocado a través de la Entidades ejecutoras del Fideicomiso apoyadas con recursos del "Fondo de Desarrollo de la Microempresa, Pequeña y Mediana Empresa" administrado por el Banco de los Trabajadores, por un monto de Q. 63,088,504.38.
De los 714 préstamos otorgados al 30de junio de 2023, 690 corresponden a préstamos a Microempresas por un monto de Q.54,899,892.38 contribuyendo a la meta de la Política General de Gobierno 2020-2024, Meta "Para el año 2023 se ha incrementado el monto de los créditos para emprendimientos de familias pobres a Q.200,000,000.00.</t>
  </si>
  <si>
    <t>US$ 436.0  millones el monto de atracción de inversiones.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</si>
</sst>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53">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2" fillId="0" borderId="5" xfId="0" applyFont="1" applyBorder="1" applyAlignment="1">
      <alignment horizontal="left" vertical="center" wrapText="1"/>
    </xf>
    <xf numFmtId="0" fontId="3" fillId="4" borderId="13" xfId="0" applyFont="1" applyFill="1" applyBorder="1" applyAlignment="1">
      <alignment horizontal="center" vertical="center"/>
    </xf>
    <xf numFmtId="165" fontId="2" fillId="3" borderId="6" xfId="0" applyNumberFormat="1" applyFont="1" applyFill="1" applyBorder="1" applyAlignment="1">
      <alignment horizontal="center" vertical="center"/>
    </xf>
    <xf numFmtId="0" fontId="2" fillId="0" borderId="17" xfId="0" applyFont="1" applyBorder="1" applyAlignment="1">
      <alignment horizontal="left" vertical="center" wrapText="1"/>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7"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7" fontId="2" fillId="0" borderId="1" xfId="1"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4" xfId="0" applyFont="1" applyBorder="1" applyAlignment="1">
      <alignment horizontal="left" vertical="center" wrapText="1"/>
    </xf>
    <xf numFmtId="0" fontId="2" fillId="0" borderId="38" xfId="0" applyFont="1" applyBorder="1" applyAlignment="1">
      <alignment horizontal="left" vertical="center" wrapText="1"/>
    </xf>
    <xf numFmtId="7" fontId="2" fillId="0" borderId="38" xfId="1" applyNumberFormat="1" applyFont="1" applyBorder="1" applyAlignment="1">
      <alignment horizontal="center" vertical="center"/>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3" borderId="6"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0" fontId="15" fillId="0" borderId="0"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2" xfId="0" applyFont="1" applyBorder="1" applyAlignment="1">
      <alignment horizontal="justify" vertical="top" wrapText="1"/>
    </xf>
    <xf numFmtId="0" fontId="2" fillId="0" borderId="42" xfId="0" applyFont="1" applyBorder="1" applyAlignment="1">
      <alignment horizontal="justify" vertical="top" wrapText="1"/>
    </xf>
    <xf numFmtId="0" fontId="2" fillId="0" borderId="43" xfId="0" applyFont="1" applyBorder="1" applyAlignment="1">
      <alignment horizontal="justify" vertical="top" wrapText="1"/>
    </xf>
    <xf numFmtId="0" fontId="2" fillId="0" borderId="1" xfId="0" applyFont="1" applyBorder="1" applyAlignment="1">
      <alignment horizontal="justify" vertical="top"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493004000</c:v>
                </c:pt>
                <c:pt idx="1" formatCode="&quot;Q&quot;#,##0.00_);\(&quot;Q&quot;#,##0.00\)">
                  <c:v>194145423.5309734</c:v>
                </c:pt>
                <c:pt idx="2" formatCode="0.0%">
                  <c:v>0.39380090938607681</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493004000</c:v>
                </c:pt>
                <c:pt idx="1" formatCode="&quot;Q&quot;#,##0.00_);\(&quot;Q&quot;#,##0.00\)">
                  <c:v>194145423.5309734</c:v>
                </c:pt>
                <c:pt idx="2" formatCode="0.0%">
                  <c:v>0.39380090938607681</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78441</xdr:colOff>
      <xdr:row>15</xdr:row>
      <xdr:rowOff>44824</xdr:rowOff>
    </xdr:from>
    <xdr:to>
      <xdr:col>5</xdr:col>
      <xdr:colOff>1367118</xdr:colOff>
      <xdr:row>19</xdr:row>
      <xdr:rowOff>280147</xdr:rowOff>
    </xdr:to>
    <xdr:graphicFrame macro="">
      <xdr:nvGraphicFramePr>
        <xdr:cNvPr id="7" name="Gráfico 6">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90487</xdr:rowOff>
    </xdr:from>
    <xdr:to>
      <xdr:col>2</xdr:col>
      <xdr:colOff>152399</xdr:colOff>
      <xdr:row>18</xdr:row>
      <xdr:rowOff>47625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3</xdr:row>
      <xdr:rowOff>38100</xdr:rowOff>
    </xdr:from>
    <xdr:to>
      <xdr:col>19</xdr:col>
      <xdr:colOff>592474</xdr:colOff>
      <xdr:row>22</xdr:row>
      <xdr:rowOff>38605</xdr:rowOff>
    </xdr:to>
    <xdr:pic>
      <xdr:nvPicPr>
        <xdr:cNvPr id="4" name="Imagen 3"/>
        <xdr:cNvPicPr>
          <a:picLocks noChangeAspect="1"/>
        </xdr:cNvPicPr>
      </xdr:nvPicPr>
      <xdr:blipFill>
        <a:blip xmlns:r="http://schemas.openxmlformats.org/officeDocument/2006/relationships" r:embed="rId1"/>
        <a:stretch>
          <a:fillRect/>
        </a:stretch>
      </xdr:blipFill>
      <xdr:spPr>
        <a:xfrm>
          <a:off x="1533525" y="609600"/>
          <a:ext cx="13784599" cy="36200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694766</xdr:colOff>
      <xdr:row>5</xdr:row>
      <xdr:rowOff>112058</xdr:rowOff>
    </xdr:from>
    <xdr:to>
      <xdr:col>21</xdr:col>
      <xdr:colOff>566146</xdr:colOff>
      <xdr:row>32</xdr:row>
      <xdr:rowOff>160408</xdr:rowOff>
    </xdr:to>
    <xdr:pic>
      <xdr:nvPicPr>
        <xdr:cNvPr id="2" name="Imagen 1"/>
        <xdr:cNvPicPr>
          <a:picLocks noChangeAspect="1"/>
        </xdr:cNvPicPr>
      </xdr:nvPicPr>
      <xdr:blipFill>
        <a:blip xmlns:r="http://schemas.openxmlformats.org/officeDocument/2006/relationships" r:embed="rId1"/>
        <a:stretch>
          <a:fillRect/>
        </a:stretch>
      </xdr:blipFill>
      <xdr:spPr>
        <a:xfrm>
          <a:off x="2980766" y="1064558"/>
          <a:ext cx="13822704" cy="5191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649942</xdr:colOff>
      <xdr:row>21</xdr:row>
      <xdr:rowOff>67235</xdr:rowOff>
    </xdr:from>
    <xdr:to>
      <xdr:col>19</xdr:col>
      <xdr:colOff>323002</xdr:colOff>
      <xdr:row>41</xdr:row>
      <xdr:rowOff>153504</xdr:rowOff>
    </xdr:to>
    <xdr:pic>
      <xdr:nvPicPr>
        <xdr:cNvPr id="2" name="Imagen 1"/>
        <xdr:cNvPicPr>
          <a:picLocks noChangeAspect="1"/>
        </xdr:cNvPicPr>
      </xdr:nvPicPr>
      <xdr:blipFill>
        <a:blip xmlns:r="http://schemas.openxmlformats.org/officeDocument/2006/relationships" r:embed="rId1"/>
        <a:stretch>
          <a:fillRect/>
        </a:stretch>
      </xdr:blipFill>
      <xdr:spPr>
        <a:xfrm>
          <a:off x="1411942" y="4067735"/>
          <a:ext cx="13994178" cy="3896269"/>
        </a:xfrm>
        <a:prstGeom prst="rect">
          <a:avLst/>
        </a:prstGeom>
      </xdr:spPr>
    </xdr:pic>
    <xdr:clientData/>
  </xdr:twoCellAnchor>
  <xdr:twoCellAnchor editAs="oneCell">
    <xdr:from>
      <xdr:col>1</xdr:col>
      <xdr:colOff>425823</xdr:colOff>
      <xdr:row>0</xdr:row>
      <xdr:rowOff>0</xdr:rowOff>
    </xdr:from>
    <xdr:to>
      <xdr:col>16</xdr:col>
      <xdr:colOff>380999</xdr:colOff>
      <xdr:row>17</xdr:row>
      <xdr:rowOff>163705</xdr:rowOff>
    </xdr:to>
    <xdr:pic>
      <xdr:nvPicPr>
        <xdr:cNvPr id="6" name="Imagen 5"/>
        <xdr:cNvPicPr>
          <a:picLocks noChangeAspect="1"/>
        </xdr:cNvPicPr>
      </xdr:nvPicPr>
      <xdr:blipFill>
        <a:blip xmlns:r="http://schemas.openxmlformats.org/officeDocument/2006/relationships" r:embed="rId2"/>
        <a:stretch>
          <a:fillRect/>
        </a:stretch>
      </xdr:blipFill>
      <xdr:spPr>
        <a:xfrm>
          <a:off x="1187823" y="0"/>
          <a:ext cx="11990294" cy="34022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142876</xdr:colOff>
      <xdr:row>13</xdr:row>
      <xdr:rowOff>93729</xdr:rowOff>
    </xdr:to>
    <xdr:pic>
      <xdr:nvPicPr>
        <xdr:cNvPr id="3" name="Imagen 2"/>
        <xdr:cNvPicPr>
          <a:picLocks noChangeAspect="1"/>
        </xdr:cNvPicPr>
      </xdr:nvPicPr>
      <xdr:blipFill>
        <a:blip xmlns:r="http://schemas.openxmlformats.org/officeDocument/2006/relationships" r:embed="rId1"/>
        <a:stretch>
          <a:fillRect/>
        </a:stretch>
      </xdr:blipFill>
      <xdr:spPr>
        <a:xfrm>
          <a:off x="1" y="0"/>
          <a:ext cx="8953500" cy="2570229"/>
        </a:xfrm>
        <a:prstGeom prst="rect">
          <a:avLst/>
        </a:prstGeom>
      </xdr:spPr>
    </xdr:pic>
    <xdr:clientData/>
  </xdr:twoCellAnchor>
  <xdr:twoCellAnchor editAs="oneCell">
    <xdr:from>
      <xdr:col>0</xdr:col>
      <xdr:colOff>0</xdr:colOff>
      <xdr:row>13</xdr:row>
      <xdr:rowOff>57150</xdr:rowOff>
    </xdr:from>
    <xdr:to>
      <xdr:col>12</xdr:col>
      <xdr:colOff>63334</xdr:colOff>
      <xdr:row>32</xdr:row>
      <xdr:rowOff>171450</xdr:rowOff>
    </xdr:to>
    <xdr:pic>
      <xdr:nvPicPr>
        <xdr:cNvPr id="7" name="Imagen 6"/>
        <xdr:cNvPicPr>
          <a:picLocks noChangeAspect="1"/>
        </xdr:cNvPicPr>
      </xdr:nvPicPr>
      <xdr:blipFill>
        <a:blip xmlns:r="http://schemas.openxmlformats.org/officeDocument/2006/relationships" r:embed="rId2"/>
        <a:stretch>
          <a:fillRect/>
        </a:stretch>
      </xdr:blipFill>
      <xdr:spPr>
        <a:xfrm>
          <a:off x="0" y="2533650"/>
          <a:ext cx="11921959" cy="3733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640072</xdr:colOff>
      <xdr:row>27</xdr:row>
      <xdr:rowOff>57876</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3594072" cy="52013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1"/>
  <sheetViews>
    <sheetView tabSelected="1" topLeftCell="A7" zoomScale="85" zoomScaleNormal="85" workbookViewId="0">
      <selection activeCell="K23" sqref="K23:O23"/>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7" width="11.42578125" style="1"/>
    <col min="18" max="18" width="13.140625" style="1" bestFit="1" customWidth="1"/>
    <col min="19" max="16384" width="11.42578125" style="1"/>
  </cols>
  <sheetData>
    <row r="2" spans="2:18" ht="26.25" x14ac:dyDescent="0.4">
      <c r="B2" s="75" t="s">
        <v>18</v>
      </c>
      <c r="C2" s="75"/>
      <c r="D2" s="75"/>
      <c r="E2" s="75"/>
      <c r="F2" s="75"/>
      <c r="G2" s="75"/>
      <c r="H2" s="75"/>
      <c r="I2" s="75"/>
      <c r="J2" s="75"/>
      <c r="K2" s="75"/>
      <c r="L2" s="75"/>
      <c r="M2" s="75"/>
      <c r="N2" s="75"/>
      <c r="O2" s="75"/>
    </row>
    <row r="3" spans="2:18" ht="18" x14ac:dyDescent="0.25">
      <c r="B3" s="76" t="s">
        <v>82</v>
      </c>
      <c r="C3" s="77"/>
      <c r="D3" s="77"/>
      <c r="E3" s="77"/>
      <c r="F3" s="77"/>
      <c r="G3" s="77"/>
      <c r="H3" s="77"/>
      <c r="I3" s="77"/>
      <c r="J3" s="77"/>
      <c r="K3" s="77"/>
      <c r="L3" s="77"/>
      <c r="M3" s="77"/>
      <c r="N3" s="77"/>
      <c r="O3" s="77"/>
    </row>
    <row r="4" spans="2:18" ht="23.25" x14ac:dyDescent="0.35">
      <c r="B4" s="78" t="s">
        <v>33</v>
      </c>
      <c r="C4" s="78"/>
      <c r="D4" s="78"/>
      <c r="E4" s="78"/>
      <c r="F4" s="78"/>
      <c r="G4" s="78"/>
      <c r="H4" s="78"/>
      <c r="I4" s="78"/>
      <c r="J4" s="78"/>
      <c r="K4" s="78"/>
      <c r="L4" s="78"/>
      <c r="M4" s="78"/>
      <c r="N4" s="78"/>
      <c r="O4" s="78"/>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83" t="s">
        <v>1</v>
      </c>
      <c r="C7" s="84"/>
      <c r="D7" s="2"/>
      <c r="E7" s="83" t="s">
        <v>20</v>
      </c>
      <c r="F7" s="84"/>
      <c r="G7" s="2"/>
      <c r="H7" s="58" t="s">
        <v>16</v>
      </c>
      <c r="I7" s="84"/>
      <c r="K7" s="79" t="s">
        <v>17</v>
      </c>
      <c r="L7" s="80"/>
      <c r="N7" s="58" t="s">
        <v>2</v>
      </c>
      <c r="O7" s="61"/>
    </row>
    <row r="8" spans="2:18" ht="29.25" customHeight="1" x14ac:dyDescent="0.25">
      <c r="B8" s="81" t="s">
        <v>34</v>
      </c>
      <c r="C8" s="88" t="s">
        <v>36</v>
      </c>
      <c r="D8" s="2"/>
      <c r="E8" s="81" t="s">
        <v>11</v>
      </c>
      <c r="F8" s="85">
        <f>+Hoja2!$B$2</f>
        <v>493004000</v>
      </c>
      <c r="G8" s="2"/>
      <c r="H8" s="11" t="s">
        <v>43</v>
      </c>
      <c r="I8" s="21">
        <f>+'EJECUCIÓN GRP DE GASTO '!L34</f>
        <v>70462264.150000006</v>
      </c>
      <c r="K8" s="11" t="s">
        <v>50</v>
      </c>
      <c r="L8" s="42">
        <f>+GEO!J19</f>
        <v>183576758.13</v>
      </c>
      <c r="N8" s="56" t="s">
        <v>13</v>
      </c>
      <c r="O8" s="73">
        <v>70462264.150000006</v>
      </c>
      <c r="P8" s="3"/>
      <c r="Q8" s="18"/>
    </row>
    <row r="9" spans="2:18" ht="29.25" customHeight="1" x14ac:dyDescent="0.25">
      <c r="B9" s="70"/>
      <c r="C9" s="90"/>
      <c r="D9" s="2"/>
      <c r="E9" s="70"/>
      <c r="F9" s="87"/>
      <c r="G9" s="2"/>
      <c r="H9" s="11" t="s">
        <v>44</v>
      </c>
      <c r="I9" s="35">
        <f>+'EJECUCIÓN GRP DE GASTO '!L35</f>
        <v>34835412.460000001</v>
      </c>
      <c r="K9" s="11" t="s">
        <v>51</v>
      </c>
      <c r="L9" s="42">
        <f>+GEO!J20</f>
        <v>10568662.6</v>
      </c>
      <c r="N9" s="56"/>
      <c r="O9" s="73"/>
    </row>
    <row r="10" spans="2:18" ht="29.25" customHeight="1" x14ac:dyDescent="0.25">
      <c r="B10" s="81" t="s">
        <v>35</v>
      </c>
      <c r="C10" s="88" t="s">
        <v>85</v>
      </c>
      <c r="D10" s="2"/>
      <c r="E10" s="81" t="s">
        <v>5</v>
      </c>
      <c r="F10" s="85">
        <f>+Hoja2!$B$4</f>
        <v>194145423.5309734</v>
      </c>
      <c r="G10" s="2"/>
      <c r="H10" s="11" t="s">
        <v>45</v>
      </c>
      <c r="I10" s="35">
        <f>+'EJECUCIÓN GRP DE GASTO '!L36</f>
        <v>5268744.8600000003</v>
      </c>
      <c r="K10" s="11" t="s">
        <v>27</v>
      </c>
      <c r="L10" s="13" t="s">
        <v>24</v>
      </c>
      <c r="N10" s="56" t="s">
        <v>14</v>
      </c>
      <c r="O10" s="73">
        <v>10037460.130000001</v>
      </c>
      <c r="Q10" s="52"/>
      <c r="R10" s="53"/>
    </row>
    <row r="11" spans="2:18" ht="29.25" customHeight="1" x14ac:dyDescent="0.25">
      <c r="B11" s="82"/>
      <c r="C11" s="89"/>
      <c r="D11" s="2"/>
      <c r="E11" s="82"/>
      <c r="F11" s="86"/>
      <c r="G11" s="2"/>
      <c r="H11" s="23" t="s">
        <v>46</v>
      </c>
      <c r="I11" s="35">
        <f>+'EJECUCIÓN GRP DE GASTO '!L37</f>
        <v>3152345.18</v>
      </c>
      <c r="K11" s="11" t="s">
        <v>27</v>
      </c>
      <c r="L11" s="13" t="s">
        <v>24</v>
      </c>
      <c r="N11" s="56"/>
      <c r="O11" s="73"/>
      <c r="Q11" s="52"/>
      <c r="R11" s="53"/>
    </row>
    <row r="12" spans="2:18" ht="29.25" customHeight="1" x14ac:dyDescent="0.25">
      <c r="B12" s="82"/>
      <c r="C12" s="89"/>
      <c r="D12" s="2"/>
      <c r="E12" s="82"/>
      <c r="F12" s="86"/>
      <c r="G12" s="2"/>
      <c r="H12" s="11" t="s">
        <v>47</v>
      </c>
      <c r="I12" s="35">
        <f>+'EJECUCIÓN GRP DE GASTO '!L38</f>
        <v>78923143.010000005</v>
      </c>
      <c r="K12" s="11"/>
      <c r="L12" s="13"/>
      <c r="N12" s="56"/>
      <c r="O12" s="73"/>
      <c r="Q12" s="52"/>
      <c r="R12" s="53"/>
    </row>
    <row r="13" spans="2:18" ht="29.25" customHeight="1" thickBot="1" x14ac:dyDescent="0.3">
      <c r="B13" s="70"/>
      <c r="C13" s="90"/>
      <c r="D13" s="2"/>
      <c r="E13" s="70"/>
      <c r="F13" s="87"/>
      <c r="G13" s="2"/>
      <c r="H13" s="29" t="s">
        <v>48</v>
      </c>
      <c r="I13" s="35">
        <f>+'EJECUCIÓN GRP DE GASTO '!L39</f>
        <v>1503511.07</v>
      </c>
      <c r="K13" s="11" t="s">
        <v>28</v>
      </c>
      <c r="L13" s="13" t="s">
        <v>24</v>
      </c>
      <c r="N13" s="56"/>
      <c r="O13" s="73"/>
      <c r="Q13" s="52"/>
      <c r="R13" s="54"/>
    </row>
    <row r="14" spans="2:18" ht="9" customHeight="1" thickBot="1" x14ac:dyDescent="0.3">
      <c r="B14" s="81" t="s">
        <v>37</v>
      </c>
      <c r="C14" s="88" t="s">
        <v>38</v>
      </c>
      <c r="D14" s="2"/>
      <c r="E14" s="81" t="s">
        <v>12</v>
      </c>
      <c r="F14" s="106">
        <f>+Hoja2!$B$6</f>
        <v>0.39380090938607681</v>
      </c>
      <c r="G14" s="2"/>
      <c r="H14" s="4"/>
      <c r="I14" s="17"/>
      <c r="K14" s="98"/>
      <c r="L14" s="99"/>
      <c r="N14" s="56" t="s">
        <v>15</v>
      </c>
      <c r="O14" s="74">
        <f>+O10/O8</f>
        <v>0.14245156966049607</v>
      </c>
    </row>
    <row r="15" spans="2:18" ht="39" customHeight="1" x14ac:dyDescent="0.25">
      <c r="B15" s="70"/>
      <c r="C15" s="90"/>
      <c r="D15" s="2"/>
      <c r="E15" s="70"/>
      <c r="F15" s="107"/>
      <c r="G15" s="2"/>
      <c r="H15" s="109" t="s">
        <v>21</v>
      </c>
      <c r="I15" s="110"/>
      <c r="K15" s="98"/>
      <c r="L15" s="99"/>
      <c r="N15" s="56"/>
      <c r="O15" s="74"/>
    </row>
    <row r="16" spans="2:18" ht="16.5" customHeight="1" x14ac:dyDescent="0.25">
      <c r="B16" s="81" t="s">
        <v>39</v>
      </c>
      <c r="C16" s="88" t="s">
        <v>40</v>
      </c>
      <c r="D16" s="2"/>
      <c r="E16" s="4"/>
      <c r="F16" s="5"/>
      <c r="G16" s="2"/>
      <c r="H16" s="56" t="s">
        <v>49</v>
      </c>
      <c r="I16" s="102">
        <f>+F8</f>
        <v>493004000</v>
      </c>
      <c r="K16" s="98"/>
      <c r="L16" s="99"/>
      <c r="N16" s="8"/>
      <c r="O16" s="7"/>
    </row>
    <row r="17" spans="2:15" ht="41.25" customHeight="1" x14ac:dyDescent="0.25">
      <c r="B17" s="70"/>
      <c r="C17" s="90"/>
      <c r="D17" s="2"/>
      <c r="E17" s="6"/>
      <c r="F17" s="7"/>
      <c r="G17" s="2"/>
      <c r="H17" s="56"/>
      <c r="I17" s="108"/>
      <c r="K17" s="98"/>
      <c r="L17" s="99"/>
      <c r="N17" s="11" t="s">
        <v>32</v>
      </c>
      <c r="O17" s="49" t="s">
        <v>79</v>
      </c>
    </row>
    <row r="18" spans="2:15" ht="54" customHeight="1" x14ac:dyDescent="0.25">
      <c r="B18" s="12" t="s">
        <v>54</v>
      </c>
      <c r="C18" s="28" t="s">
        <v>41</v>
      </c>
      <c r="D18" s="2"/>
      <c r="E18" s="6"/>
      <c r="F18" s="7"/>
      <c r="G18" s="2"/>
      <c r="H18" s="11" t="s">
        <v>25</v>
      </c>
      <c r="I18" s="13" t="s">
        <v>24</v>
      </c>
      <c r="K18" s="98"/>
      <c r="L18" s="99"/>
      <c r="N18" s="11" t="s">
        <v>31</v>
      </c>
      <c r="O18" s="49" t="s">
        <v>67</v>
      </c>
    </row>
    <row r="19" spans="2:15" ht="33" customHeight="1" x14ac:dyDescent="0.25">
      <c r="B19" s="91" t="s">
        <v>42</v>
      </c>
      <c r="C19" s="92" t="s">
        <v>53</v>
      </c>
      <c r="D19" s="2"/>
      <c r="E19" s="94"/>
      <c r="F19" s="95"/>
      <c r="G19" s="2"/>
      <c r="H19" s="104" t="s">
        <v>26</v>
      </c>
      <c r="I19" s="102" t="s">
        <v>24</v>
      </c>
      <c r="K19" s="98"/>
      <c r="L19" s="99"/>
      <c r="N19" s="22" t="s">
        <v>23</v>
      </c>
      <c r="O19" s="49" t="s">
        <v>80</v>
      </c>
    </row>
    <row r="20" spans="2:15" ht="33.75" customHeight="1" thickBot="1" x14ac:dyDescent="0.3">
      <c r="B20" s="55"/>
      <c r="C20" s="93"/>
      <c r="D20" s="2"/>
      <c r="E20" s="96"/>
      <c r="F20" s="97"/>
      <c r="G20" s="2"/>
      <c r="H20" s="105"/>
      <c r="I20" s="103"/>
      <c r="K20" s="100"/>
      <c r="L20" s="101"/>
      <c r="N20" s="9" t="s">
        <v>22</v>
      </c>
      <c r="O20" s="50" t="s">
        <v>81</v>
      </c>
    </row>
    <row r="21" spans="2:15" ht="23.25" customHeight="1" thickBot="1" x14ac:dyDescent="0.3">
      <c r="B21" s="2"/>
      <c r="C21" s="2"/>
      <c r="D21" s="2"/>
      <c r="E21" s="2"/>
      <c r="F21" s="2"/>
      <c r="G21" s="2"/>
      <c r="H21" s="2"/>
      <c r="I21" s="2"/>
    </row>
    <row r="22" spans="2:15" ht="35.25" customHeight="1" thickBot="1" x14ac:dyDescent="0.3">
      <c r="B22" s="2"/>
      <c r="C22" s="2"/>
      <c r="D22" s="68" t="s">
        <v>4</v>
      </c>
      <c r="E22" s="69"/>
      <c r="F22" s="68" t="s">
        <v>3</v>
      </c>
      <c r="G22" s="69"/>
      <c r="H22" s="47" t="s">
        <v>5</v>
      </c>
      <c r="I22" s="48" t="s">
        <v>6</v>
      </c>
      <c r="K22" s="58" t="s">
        <v>83</v>
      </c>
      <c r="L22" s="59"/>
      <c r="M22" s="59"/>
      <c r="N22" s="60"/>
      <c r="O22" s="61"/>
    </row>
    <row r="23" spans="2:15" ht="51.75" customHeight="1" x14ac:dyDescent="0.25">
      <c r="B23" s="62" t="s">
        <v>71</v>
      </c>
      <c r="C23" s="24" t="s">
        <v>30</v>
      </c>
      <c r="D23" s="70" t="s">
        <v>52</v>
      </c>
      <c r="E23" s="71"/>
      <c r="F23" s="72">
        <f>+PROGRAMA!D30</f>
        <v>83703901</v>
      </c>
      <c r="G23" s="72"/>
      <c r="H23" s="45">
        <f>+PROGRAMA!F30</f>
        <v>23921196.710000001</v>
      </c>
      <c r="I23" s="46">
        <f>+H23/F23</f>
        <v>0.28578353486774771</v>
      </c>
      <c r="K23" s="147" t="s">
        <v>91</v>
      </c>
      <c r="L23" s="147"/>
      <c r="M23" s="147"/>
      <c r="N23" s="147"/>
      <c r="O23" s="147"/>
    </row>
    <row r="24" spans="2:15" ht="51.75" customHeight="1" x14ac:dyDescent="0.25">
      <c r="B24" s="63"/>
      <c r="C24" s="14" t="s">
        <v>57</v>
      </c>
      <c r="D24" s="56" t="s">
        <v>55</v>
      </c>
      <c r="E24" s="57"/>
      <c r="F24" s="65">
        <f>+PROGRAMA!D31</f>
        <v>74937976</v>
      </c>
      <c r="G24" s="65"/>
      <c r="H24" s="19">
        <f>+PROGRAMA!F31</f>
        <v>29120780.789999999</v>
      </c>
      <c r="I24" s="31">
        <f t="shared" ref="I24:I29" si="0">+H24/F24</f>
        <v>0.38859844293099133</v>
      </c>
      <c r="K24" s="148" t="s">
        <v>86</v>
      </c>
      <c r="L24" s="148"/>
      <c r="M24" s="148"/>
      <c r="N24" s="148"/>
      <c r="O24" s="148"/>
    </row>
    <row r="25" spans="2:15" ht="51.75" customHeight="1" x14ac:dyDescent="0.25">
      <c r="B25" s="63"/>
      <c r="C25" s="14" t="s">
        <v>58</v>
      </c>
      <c r="D25" s="56" t="s">
        <v>56</v>
      </c>
      <c r="E25" s="57"/>
      <c r="F25" s="65">
        <f>+PROGRAMA!D32</f>
        <v>118213226</v>
      </c>
      <c r="G25" s="65"/>
      <c r="H25" s="19">
        <f>+PROGRAMA!F32</f>
        <v>49579781.060000002</v>
      </c>
      <c r="I25" s="31">
        <f t="shared" si="0"/>
        <v>0.41940976266056729</v>
      </c>
      <c r="K25" s="147" t="s">
        <v>87</v>
      </c>
      <c r="L25" s="147"/>
      <c r="M25" s="147"/>
      <c r="N25" s="147"/>
      <c r="O25" s="147"/>
    </row>
    <row r="26" spans="2:15" ht="51.75" customHeight="1" x14ac:dyDescent="0.25">
      <c r="B26" s="63"/>
      <c r="C26" s="14" t="s">
        <v>59</v>
      </c>
      <c r="D26" s="56" t="s">
        <v>63</v>
      </c>
      <c r="E26" s="57"/>
      <c r="F26" s="65">
        <f>+PROGRAMA!D33</f>
        <v>51022465</v>
      </c>
      <c r="G26" s="65"/>
      <c r="H26" s="19">
        <f>+PROGRAMA!F33</f>
        <v>18004370.859999999</v>
      </c>
      <c r="I26" s="31">
        <f t="shared" si="0"/>
        <v>0.35287144319663893</v>
      </c>
      <c r="K26" s="149" t="s">
        <v>88</v>
      </c>
      <c r="L26" s="150"/>
      <c r="M26" s="150"/>
      <c r="N26" s="150"/>
      <c r="O26" s="151"/>
    </row>
    <row r="27" spans="2:15" ht="51.75" customHeight="1" x14ac:dyDescent="0.25">
      <c r="B27" s="63"/>
      <c r="C27" s="14" t="s">
        <v>60</v>
      </c>
      <c r="D27" s="56" t="s">
        <v>64</v>
      </c>
      <c r="E27" s="57"/>
      <c r="F27" s="65">
        <f>+PROGRAMA!D34</f>
        <v>31070835</v>
      </c>
      <c r="G27" s="65"/>
      <c r="H27" s="19">
        <f>+PROGRAMA!F34</f>
        <v>16913984.879999999</v>
      </c>
      <c r="I27" s="31">
        <f t="shared" si="0"/>
        <v>0.54436853338508606</v>
      </c>
      <c r="K27" s="152" t="s">
        <v>89</v>
      </c>
      <c r="L27" s="152"/>
      <c r="M27" s="152"/>
      <c r="N27" s="152"/>
      <c r="O27" s="152"/>
    </row>
    <row r="28" spans="2:15" ht="51.75" customHeight="1" x14ac:dyDescent="0.25">
      <c r="B28" s="63"/>
      <c r="C28" s="14" t="s">
        <v>61</v>
      </c>
      <c r="D28" s="56" t="s">
        <v>65</v>
      </c>
      <c r="E28" s="57"/>
      <c r="F28" s="65">
        <f>+PROGRAMA!D35</f>
        <v>31392943</v>
      </c>
      <c r="G28" s="65"/>
      <c r="H28" s="19">
        <f>+PROGRAMA!F35</f>
        <v>11692766.449999999</v>
      </c>
      <c r="I28" s="31">
        <f t="shared" si="0"/>
        <v>0.37246480681980021</v>
      </c>
      <c r="K28" s="152" t="s">
        <v>90</v>
      </c>
      <c r="L28" s="152"/>
      <c r="M28" s="152"/>
      <c r="N28" s="152"/>
      <c r="O28" s="152"/>
    </row>
    <row r="29" spans="2:15" ht="51.75" customHeight="1" thickBot="1" x14ac:dyDescent="0.3">
      <c r="B29" s="64"/>
      <c r="C29" s="25" t="s">
        <v>62</v>
      </c>
      <c r="D29" s="66" t="s">
        <v>66</v>
      </c>
      <c r="E29" s="67"/>
      <c r="F29" s="65">
        <f>+PROGRAMA!D36</f>
        <v>102662654</v>
      </c>
      <c r="G29" s="65"/>
      <c r="H29" s="19">
        <f>+PROGRAMA!F36</f>
        <v>44912539.979999997</v>
      </c>
      <c r="I29" s="32">
        <f t="shared" si="0"/>
        <v>0.43747690352910606</v>
      </c>
      <c r="K29" s="147" t="s">
        <v>84</v>
      </c>
      <c r="L29" s="147"/>
      <c r="M29" s="147"/>
      <c r="N29" s="147"/>
      <c r="O29" s="147"/>
    </row>
    <row r="30" spans="2:15" ht="15" customHeight="1" x14ac:dyDescent="0.25">
      <c r="K30" s="51" t="s">
        <v>68</v>
      </c>
      <c r="L30" s="51"/>
      <c r="M30" s="51"/>
      <c r="N30" s="51"/>
      <c r="O30" s="51"/>
    </row>
    <row r="31" spans="2:15" x14ac:dyDescent="0.25">
      <c r="K31" s="20"/>
    </row>
  </sheetData>
  <mergeCells count="65">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 ref="B10:B13"/>
    <mergeCell ref="E7:F7"/>
    <mergeCell ref="B7:C7"/>
    <mergeCell ref="H7:I7"/>
    <mergeCell ref="F10:F13"/>
    <mergeCell ref="E10:E13"/>
    <mergeCell ref="C10:C13"/>
    <mergeCell ref="F8:F9"/>
    <mergeCell ref="E8:E9"/>
    <mergeCell ref="C8:C9"/>
    <mergeCell ref="B8:B9"/>
    <mergeCell ref="B2:O2"/>
    <mergeCell ref="B3:O3"/>
    <mergeCell ref="B4:O4"/>
    <mergeCell ref="K7:L7"/>
    <mergeCell ref="N7:O7"/>
    <mergeCell ref="O8:O9"/>
    <mergeCell ref="N8:N9"/>
    <mergeCell ref="O10:O13"/>
    <mergeCell ref="N10:N13"/>
    <mergeCell ref="O14:O15"/>
    <mergeCell ref="N14:N15"/>
    <mergeCell ref="D22:E22"/>
    <mergeCell ref="F22:G22"/>
    <mergeCell ref="D25:E25"/>
    <mergeCell ref="D24:E24"/>
    <mergeCell ref="D23:E23"/>
    <mergeCell ref="F25:G25"/>
    <mergeCell ref="F24:G24"/>
    <mergeCell ref="F23:G23"/>
    <mergeCell ref="B23:B29"/>
    <mergeCell ref="D28:E28"/>
    <mergeCell ref="F28:G28"/>
    <mergeCell ref="D29:E29"/>
    <mergeCell ref="F29:G29"/>
    <mergeCell ref="D26:E26"/>
    <mergeCell ref="D27:E27"/>
    <mergeCell ref="F26:G26"/>
    <mergeCell ref="F27:G27"/>
    <mergeCell ref="K30:O30"/>
    <mergeCell ref="Q10:Q13"/>
    <mergeCell ref="R10:R13"/>
    <mergeCell ref="K29:O29"/>
    <mergeCell ref="K25:O25"/>
    <mergeCell ref="K28:O28"/>
    <mergeCell ref="K22:O22"/>
    <mergeCell ref="K24:O24"/>
    <mergeCell ref="K23:O23"/>
    <mergeCell ref="K26:O26"/>
    <mergeCell ref="K27:O27"/>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3"/>
    <col min="5" max="5" width="175" style="43" customWidth="1"/>
    <col min="6" max="13" width="11.42578125" style="43"/>
    <col min="14" max="14" width="11.85546875" style="43" customWidth="1"/>
    <col min="15" max="16384" width="11.42578125" style="43"/>
  </cols>
  <sheetData>
    <row r="1" spans="1:5" x14ac:dyDescent="0.3">
      <c r="A1" s="117" t="s">
        <v>29</v>
      </c>
      <c r="B1" s="118"/>
      <c r="C1" s="118"/>
      <c r="D1" s="119"/>
      <c r="E1" s="120"/>
    </row>
    <row r="2" spans="1:5" ht="90.75" customHeight="1" x14ac:dyDescent="0.3">
      <c r="A2" s="111" t="s">
        <v>74</v>
      </c>
      <c r="B2" s="112"/>
      <c r="C2" s="112"/>
      <c r="D2" s="112"/>
      <c r="E2" s="113"/>
    </row>
    <row r="3" spans="1:5" ht="309.75" customHeight="1" x14ac:dyDescent="0.3">
      <c r="A3" s="130" t="s">
        <v>78</v>
      </c>
      <c r="B3" s="131"/>
      <c r="C3" s="131"/>
      <c r="D3" s="131"/>
      <c r="E3" s="132"/>
    </row>
    <row r="4" spans="1:5" ht="409.5" customHeight="1" x14ac:dyDescent="0.3">
      <c r="A4" s="133"/>
      <c r="B4" s="134"/>
      <c r="C4" s="134"/>
      <c r="D4" s="134"/>
      <c r="E4" s="135"/>
    </row>
    <row r="5" spans="1:5" ht="375" customHeight="1" x14ac:dyDescent="0.3">
      <c r="A5" s="136"/>
      <c r="B5" s="137"/>
      <c r="C5" s="137"/>
      <c r="D5" s="137"/>
      <c r="E5" s="138"/>
    </row>
    <row r="6" spans="1:5" ht="408.75" customHeight="1" x14ac:dyDescent="0.3">
      <c r="A6" s="121" t="s">
        <v>75</v>
      </c>
      <c r="B6" s="122"/>
      <c r="C6" s="122"/>
      <c r="D6" s="122"/>
      <c r="E6" s="123"/>
    </row>
    <row r="7" spans="1:5" ht="409.5" customHeight="1" x14ac:dyDescent="0.3">
      <c r="A7" s="124"/>
      <c r="B7" s="125"/>
      <c r="C7" s="125"/>
      <c r="D7" s="125"/>
      <c r="E7" s="126"/>
    </row>
    <row r="8" spans="1:5" ht="140.25" customHeight="1" x14ac:dyDescent="0.3">
      <c r="A8" s="127"/>
      <c r="B8" s="128"/>
      <c r="C8" s="128"/>
      <c r="D8" s="128"/>
      <c r="E8" s="129"/>
    </row>
    <row r="9" spans="1:5" ht="408" customHeight="1" x14ac:dyDescent="0.3">
      <c r="A9" s="130" t="s">
        <v>73</v>
      </c>
      <c r="B9" s="131"/>
      <c r="C9" s="131"/>
      <c r="D9" s="131"/>
      <c r="E9" s="132"/>
    </row>
    <row r="10" spans="1:5" ht="102.75" customHeight="1" x14ac:dyDescent="0.3">
      <c r="A10" s="133"/>
      <c r="B10" s="139"/>
      <c r="C10" s="139"/>
      <c r="D10" s="139"/>
      <c r="E10" s="135"/>
    </row>
    <row r="11" spans="1:5" ht="408.75" customHeight="1" x14ac:dyDescent="0.3">
      <c r="A11" s="133"/>
      <c r="B11" s="139"/>
      <c r="C11" s="139"/>
      <c r="D11" s="139"/>
      <c r="E11" s="135"/>
    </row>
    <row r="12" spans="1:5" ht="199.5" customHeight="1" x14ac:dyDescent="0.3">
      <c r="A12" s="136"/>
      <c r="B12" s="137"/>
      <c r="C12" s="137"/>
      <c r="D12" s="137"/>
      <c r="E12" s="138"/>
    </row>
    <row r="13" spans="1:5" ht="200.25" hidden="1" customHeight="1" x14ac:dyDescent="0.3">
      <c r="A13" s="130" t="s">
        <v>72</v>
      </c>
      <c r="B13" s="131"/>
      <c r="C13" s="131"/>
      <c r="D13" s="131"/>
      <c r="E13" s="132"/>
    </row>
    <row r="14" spans="1:5" ht="39" customHeight="1" x14ac:dyDescent="0.3">
      <c r="A14" s="133"/>
      <c r="B14" s="139"/>
      <c r="C14" s="139"/>
      <c r="D14" s="139"/>
      <c r="E14" s="135"/>
    </row>
    <row r="15" spans="1:5" ht="319.5" customHeight="1" x14ac:dyDescent="0.3">
      <c r="A15" s="136"/>
      <c r="B15" s="137"/>
      <c r="C15" s="137"/>
      <c r="D15" s="137"/>
      <c r="E15" s="138"/>
    </row>
    <row r="16" spans="1:5" ht="129" customHeight="1" x14ac:dyDescent="0.3">
      <c r="A16" s="111" t="s">
        <v>77</v>
      </c>
      <c r="B16" s="112"/>
      <c r="C16" s="112"/>
      <c r="D16" s="112"/>
      <c r="E16" s="113"/>
    </row>
    <row r="17" spans="1:5" ht="130.5" customHeight="1" thickBot="1" x14ac:dyDescent="0.35">
      <c r="A17" s="114" t="s">
        <v>76</v>
      </c>
      <c r="B17" s="115"/>
      <c r="C17" s="115"/>
      <c r="D17" s="115"/>
      <c r="E17" s="116"/>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D11" sqref="D11"/>
    </sheetView>
  </sheetViews>
  <sheetFormatPr baseColWidth="10" defaultRowHeight="15" x14ac:dyDescent="0.25"/>
  <cols>
    <col min="1" max="1" width="34.42578125" bestFit="1" customWidth="1"/>
    <col min="2" max="2" width="15.140625" bestFit="1" customWidth="1"/>
  </cols>
  <sheetData>
    <row r="2" spans="1:2" x14ac:dyDescent="0.25">
      <c r="A2" s="81" t="s">
        <v>0</v>
      </c>
      <c r="B2" s="140">
        <f>+PROGRAMA!D37</f>
        <v>493004000</v>
      </c>
    </row>
    <row r="3" spans="1:2" x14ac:dyDescent="0.25">
      <c r="A3" s="70"/>
      <c r="B3" s="141"/>
    </row>
    <row r="4" spans="1:2" x14ac:dyDescent="0.25">
      <c r="A4" s="81" t="s">
        <v>9</v>
      </c>
      <c r="B4" s="142">
        <f>+PROGRAMA!F37</f>
        <v>194145423.5309734</v>
      </c>
    </row>
    <row r="5" spans="1:2" x14ac:dyDescent="0.25">
      <c r="A5" s="70"/>
      <c r="B5" s="143"/>
    </row>
    <row r="6" spans="1:2" x14ac:dyDescent="0.25">
      <c r="A6" s="81" t="s">
        <v>10</v>
      </c>
      <c r="B6" s="144">
        <f>+PROGRAMA!G37</f>
        <v>0.39380090938607681</v>
      </c>
    </row>
    <row r="7" spans="1:2" x14ac:dyDescent="0.25">
      <c r="A7" s="70"/>
      <c r="B7" s="145"/>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6"/>
  <sheetViews>
    <sheetView workbookViewId="0">
      <selection activeCell="N27" sqref="N27"/>
    </sheetView>
  </sheetViews>
  <sheetFormatPr baseColWidth="10" defaultRowHeight="15" x14ac:dyDescent="0.25"/>
  <cols>
    <col min="14" max="14" width="15.140625" bestFit="1" customWidth="1"/>
  </cols>
  <sheetData>
    <row r="26" spans="14:14" x14ac:dyDescent="0.25">
      <c r="N26" s="38">
        <v>194145420.72999999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topLeftCell="E11" zoomScale="85" zoomScaleNormal="85" workbookViewId="0">
      <selection activeCell="L40" sqref="L40"/>
    </sheetView>
  </sheetViews>
  <sheetFormatPr baseColWidth="10" defaultRowHeight="15" x14ac:dyDescent="0.25"/>
  <cols>
    <col min="11" max="11" width="11.28515625" bestFit="1" customWidth="1"/>
    <col min="12" max="12" width="15.140625" bestFit="1" customWidth="1"/>
  </cols>
  <sheetData>
    <row r="34" spans="11:12" ht="51" x14ac:dyDescent="0.25">
      <c r="K34" s="33" t="s">
        <v>43</v>
      </c>
      <c r="L34" s="35">
        <v>70462264.150000006</v>
      </c>
    </row>
    <row r="35" spans="11:12" ht="38.25" x14ac:dyDescent="0.25">
      <c r="K35" s="33" t="s">
        <v>44</v>
      </c>
      <c r="L35" s="35">
        <v>34835412.460000001</v>
      </c>
    </row>
    <row r="36" spans="11:12" ht="51" x14ac:dyDescent="0.25">
      <c r="K36" s="33" t="s">
        <v>45</v>
      </c>
      <c r="L36" s="35">
        <v>5268744.8600000003</v>
      </c>
    </row>
    <row r="37" spans="11:12" ht="51" x14ac:dyDescent="0.25">
      <c r="K37" s="36" t="s">
        <v>46</v>
      </c>
      <c r="L37" s="37">
        <v>3152345.18</v>
      </c>
    </row>
    <row r="38" spans="11:12" ht="51" x14ac:dyDescent="0.25">
      <c r="K38" s="33" t="s">
        <v>47</v>
      </c>
      <c r="L38" s="35">
        <v>78923143.010000005</v>
      </c>
    </row>
    <row r="39" spans="11:12" ht="39" thickBot="1" x14ac:dyDescent="0.3">
      <c r="K39" s="29" t="s">
        <v>48</v>
      </c>
      <c r="L39" s="30">
        <v>1503511.07</v>
      </c>
    </row>
    <row r="40" spans="11:12" x14ac:dyDescent="0.25">
      <c r="L40" s="44">
        <f>SUM(L34:L39)</f>
        <v>194145420.73000002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zoomScale="85" zoomScaleNormal="85" workbookViewId="0">
      <selection activeCell="Z17" sqref="Z17"/>
    </sheetView>
  </sheetViews>
  <sheetFormatPr baseColWidth="10" defaultRowHeight="15" x14ac:dyDescent="0.25"/>
  <cols>
    <col min="10" max="10" width="20.42578125" customWidth="1"/>
  </cols>
  <sheetData>
    <row r="19" spans="9:10" x14ac:dyDescent="0.25">
      <c r="I19" t="s">
        <v>69</v>
      </c>
      <c r="J19" s="38">
        <v>183576758.13</v>
      </c>
    </row>
    <row r="20" spans="9:10" x14ac:dyDescent="0.25">
      <c r="I20" t="s">
        <v>70</v>
      </c>
      <c r="J20" s="38">
        <v>10568662.6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5:G40"/>
  <sheetViews>
    <sheetView topLeftCell="A7" zoomScaleNormal="100" workbookViewId="0">
      <selection activeCell="G35" sqref="G35:G40"/>
    </sheetView>
  </sheetViews>
  <sheetFormatPr baseColWidth="10" defaultRowHeight="15" x14ac:dyDescent="0.25"/>
  <cols>
    <col min="6" max="6" width="48.42578125" bestFit="1" customWidth="1"/>
    <col min="7" max="7" width="15.140625" bestFit="1" customWidth="1"/>
  </cols>
  <sheetData>
    <row r="35" spans="6:7" x14ac:dyDescent="0.25">
      <c r="F35" s="56" t="s">
        <v>13</v>
      </c>
      <c r="G35" s="73">
        <v>70462264.150000006</v>
      </c>
    </row>
    <row r="36" spans="6:7" x14ac:dyDescent="0.25">
      <c r="F36" s="56"/>
      <c r="G36" s="73"/>
    </row>
    <row r="37" spans="6:7" x14ac:dyDescent="0.25">
      <c r="F37" s="56" t="s">
        <v>14</v>
      </c>
      <c r="G37" s="73">
        <v>10037460.130000001</v>
      </c>
    </row>
    <row r="38" spans="6:7" x14ac:dyDescent="0.25">
      <c r="F38" s="56"/>
      <c r="G38" s="73"/>
    </row>
    <row r="39" spans="6:7" x14ac:dyDescent="0.25">
      <c r="F39" s="56"/>
      <c r="G39" s="73"/>
    </row>
    <row r="40" spans="6:7" x14ac:dyDescent="0.25">
      <c r="F40" s="56"/>
      <c r="G40" s="73"/>
    </row>
  </sheetData>
  <mergeCells count="4">
    <mergeCell ref="F35:F36"/>
    <mergeCell ref="G35:G36"/>
    <mergeCell ref="F37:F40"/>
    <mergeCell ref="G37:G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8:G37"/>
  <sheetViews>
    <sheetView workbookViewId="0">
      <selection activeCell="F37" sqref="F37"/>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8" spans="3:7" ht="15.75" thickBot="1" x14ac:dyDescent="0.3"/>
    <row r="29" spans="3:7" ht="39" thickBot="1" x14ac:dyDescent="0.3">
      <c r="D29" s="39" t="s">
        <v>3</v>
      </c>
      <c r="E29" s="39"/>
      <c r="F29" s="34" t="s">
        <v>5</v>
      </c>
      <c r="G29" s="26" t="s">
        <v>6</v>
      </c>
    </row>
    <row r="30" spans="3:7" x14ac:dyDescent="0.25">
      <c r="C30" s="24" t="s">
        <v>30</v>
      </c>
      <c r="D30" s="65">
        <v>83703901</v>
      </c>
      <c r="E30" s="65"/>
      <c r="F30" s="19">
        <v>23921196.710000001</v>
      </c>
      <c r="G30" s="31">
        <f>+F30/D30</f>
        <v>0.28578353486774771</v>
      </c>
    </row>
    <row r="31" spans="3:7" x14ac:dyDescent="0.25">
      <c r="C31" s="14" t="s">
        <v>57</v>
      </c>
      <c r="D31" s="65">
        <v>74937976</v>
      </c>
      <c r="E31" s="65"/>
      <c r="F31" s="19">
        <v>29120780.789999999</v>
      </c>
      <c r="G31" s="31">
        <f t="shared" ref="G31:G36" si="0">+F31/D31</f>
        <v>0.38859844293099133</v>
      </c>
    </row>
    <row r="32" spans="3:7" x14ac:dyDescent="0.25">
      <c r="C32" s="14" t="s">
        <v>58</v>
      </c>
      <c r="D32" s="65">
        <v>118213226</v>
      </c>
      <c r="E32" s="65"/>
      <c r="F32" s="19">
        <v>49579781.060000002</v>
      </c>
      <c r="G32" s="31">
        <f t="shared" si="0"/>
        <v>0.41940976266056729</v>
      </c>
    </row>
    <row r="33" spans="3:7" x14ac:dyDescent="0.25">
      <c r="C33" s="14" t="s">
        <v>59</v>
      </c>
      <c r="D33" s="65">
        <v>51022465</v>
      </c>
      <c r="E33" s="65"/>
      <c r="F33" s="19">
        <v>18004370.859999999</v>
      </c>
      <c r="G33" s="31">
        <f t="shared" si="0"/>
        <v>0.35287144319663893</v>
      </c>
    </row>
    <row r="34" spans="3:7" x14ac:dyDescent="0.25">
      <c r="C34" s="14" t="s">
        <v>60</v>
      </c>
      <c r="D34" s="65">
        <v>31070835</v>
      </c>
      <c r="E34" s="65"/>
      <c r="F34" s="19">
        <v>16913984.879999999</v>
      </c>
      <c r="G34" s="31">
        <f t="shared" si="0"/>
        <v>0.54436853338508606</v>
      </c>
    </row>
    <row r="35" spans="3:7" x14ac:dyDescent="0.25">
      <c r="C35" s="14" t="s">
        <v>61</v>
      </c>
      <c r="D35" s="65">
        <v>31392943</v>
      </c>
      <c r="E35" s="65"/>
      <c r="F35" s="19">
        <v>11692766.449999999</v>
      </c>
      <c r="G35" s="31">
        <f t="shared" si="0"/>
        <v>0.37246480681980021</v>
      </c>
    </row>
    <row r="36" spans="3:7" ht="15.75" thickBot="1" x14ac:dyDescent="0.3">
      <c r="C36" s="25" t="s">
        <v>62</v>
      </c>
      <c r="D36" s="146">
        <v>102662654</v>
      </c>
      <c r="E36" s="146"/>
      <c r="F36" s="27">
        <v>44912539.979999997</v>
      </c>
      <c r="G36" s="31">
        <f t="shared" si="0"/>
        <v>0.43747690352910606</v>
      </c>
    </row>
    <row r="37" spans="3:7" x14ac:dyDescent="0.25">
      <c r="D37" s="40">
        <f>SUM(D30:E36)</f>
        <v>493004000</v>
      </c>
      <c r="F37" s="40">
        <f>SUM(F30:G36)</f>
        <v>194145423.5309734</v>
      </c>
      <c r="G37" s="41">
        <f>+F37/D37</f>
        <v>0.39380090938607681</v>
      </c>
    </row>
  </sheetData>
  <mergeCells count="7">
    <mergeCell ref="D36:E36"/>
    <mergeCell ref="D30:E30"/>
    <mergeCell ref="D31:E31"/>
    <mergeCell ref="D32:E32"/>
    <mergeCell ref="D33:E33"/>
    <mergeCell ref="D34:E34"/>
    <mergeCell ref="D35:E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B19548-EF62-4441-AC26-B10FF5F55CB8}">
  <ds:schemaRefs>
    <ds:schemaRef ds:uri="http://purl.org/dc/elements/1.1/"/>
    <ds:schemaRef ds:uri="http://schemas.microsoft.com/office/2006/documentManagement/types"/>
    <ds:schemaRef ds:uri="http://purl.org/dc/terms/"/>
    <ds:schemaRef ds:uri="http://schemas.microsoft.com/office/infopath/2007/PartnerControls"/>
    <ds:schemaRef ds:uri="2de3127d-b50e-4c29-b846-9213acea4d89"/>
    <ds:schemaRef ds:uri="http://schemas.openxmlformats.org/package/2006/metadata/core-properties"/>
    <ds:schemaRef ds:uri="http://www.w3.org/XML/1998/namespace"/>
    <ds:schemaRef ds:uri="efcf9931-6988-4c26-989d-90fd7d9d617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ANEXO</vt:lpstr>
      <vt:lpstr>Hoja3</vt:lpstr>
      <vt:lpstr>Hoja2</vt:lpstr>
      <vt:lpstr>GESTIÓN DE PRESUPUESTO</vt:lpstr>
      <vt:lpstr>EJECUCIÓN GRP DE GASTO </vt:lpstr>
      <vt:lpstr>GEO</vt:lpstr>
      <vt:lpstr>PAGO DE SALARIOS</vt:lpstr>
      <vt:lpstr>PROGRAMA</vt:lpstr>
      <vt:lpstr>ANEXO!Área_de_impresión</vt:lpstr>
      <vt:lpstr>Tablero!Área_de_impresión</vt:lpstr>
      <vt:lpstr>ANEXO!Títulos_a_imprimir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 García</cp:lastModifiedBy>
  <cp:lastPrinted>2023-04-18T16:10:06Z</cp:lastPrinted>
  <dcterms:created xsi:type="dcterms:W3CDTF">2023-02-11T22:01:01Z</dcterms:created>
  <dcterms:modified xsi:type="dcterms:W3CDTF">2023-07-27T18:51:29Z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