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media/image6.bin" ContentType="image/unknown"/>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lvia Garcia\Desktop\UP 2023\RENDICION DE CUENTAS  CUATRIMESTRAL\"/>
    </mc:Choice>
  </mc:AlternateContent>
  <bookViews>
    <workbookView xWindow="-120" yWindow="-120" windowWidth="29040" windowHeight="15720"/>
  </bookViews>
  <sheets>
    <sheet name="Tablero" sheetId="1" r:id="rId1"/>
    <sheet name="PLANIFICACIÓN" sheetId="4" state="hidden"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PLANIFICACIÓN!$A$1:$E$17</definedName>
    <definedName name="_xlnm.Print_Area" localSheetId="0">Tablero!$A$1:$O$31</definedName>
    <definedName name="_xlnm.Print_Titles" localSheetId="1">PLANIFICACIÓN!$1:$1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 l="1"/>
  <c r="H24" i="1" l="1"/>
  <c r="H25" i="1"/>
  <c r="H26" i="1"/>
  <c r="H27" i="1"/>
  <c r="H28" i="1"/>
  <c r="H29" i="1"/>
  <c r="H23" i="1"/>
  <c r="F24" i="1"/>
  <c r="F25" i="1"/>
  <c r="F26" i="1"/>
  <c r="F27" i="1"/>
  <c r="F28" i="1"/>
  <c r="F29" i="1"/>
  <c r="F23" i="1"/>
  <c r="L9" i="1"/>
  <c r="L8" i="1"/>
  <c r="I13" i="1"/>
  <c r="I12" i="1"/>
  <c r="I11" i="1"/>
  <c r="I10" i="1"/>
  <c r="I9" i="1"/>
  <c r="I8" i="1"/>
  <c r="L40" i="6"/>
  <c r="O14" i="1" l="1"/>
  <c r="G33" i="9"/>
  <c r="G32" i="9"/>
  <c r="G31" i="9"/>
  <c r="G30" i="9"/>
  <c r="G29" i="9"/>
  <c r="G28" i="9"/>
  <c r="G27" i="9"/>
  <c r="D34" i="9"/>
  <c r="B2" i="2" s="1"/>
  <c r="F8" i="1" s="1"/>
  <c r="I16" i="1" s="1"/>
  <c r="I29" i="1" l="1"/>
  <c r="I28" i="1"/>
  <c r="I27" i="1"/>
  <c r="I26" i="1"/>
  <c r="I25" i="1"/>
  <c r="I24" i="1"/>
  <c r="I23" i="1"/>
  <c r="G34" i="9" l="1"/>
  <c r="B6" i="2" s="1"/>
  <c r="F14" i="1" s="1"/>
  <c r="B4" i="2"/>
  <c r="F10" i="1" s="1"/>
</calcChain>
</file>

<file path=xl/sharedStrings.xml><?xml version="1.0" encoding="utf-8"?>
<sst xmlns="http://schemas.openxmlformats.org/spreadsheetml/2006/main" count="114" uniqueCount="90">
  <si>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</si>
  <si>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</si>
  <si>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</si>
  <si>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</si>
  <si>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</si>
  <si>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</si>
  <si>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</si>
  <si>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</si>
  <si>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</si>
  <si>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</si>
  <si>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</si>
  <si>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</si>
  <si>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</si>
  <si>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</si>
  <si>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</si>
  <si>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</si>
  <si>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</si>
  <si>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</si>
  <si>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</si>
  <si>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</si>
  <si>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</si>
  <si>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</si>
  <si>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</si>
  <si>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</si>
  <si>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</si>
  <si>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</si>
  <si>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</si>
  <si>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</si>
  <si>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</si>
  <si>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</si>
  <si>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</si>
  <si>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</si>
  <si>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</si>
  <si>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</si>
  <si>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Viceministro Administrativo y Financiero</t>
  </si>
  <si>
    <t>Lcda. Luz Mariana Pérez Contreras</t>
  </si>
  <si>
    <t>Vicemistro de Inversión y Competencia</t>
  </si>
  <si>
    <t>Viceministro de Desarrollo de la MIPYME</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</si>
  <si>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</si>
  <si>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</si>
  <si>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</si>
  <si>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</si>
  <si>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</si>
  <si>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</si>
  <si>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</si>
  <si>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</si>
  <si>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</si>
  <si>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</si>
  <si>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</si>
  <si>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</si>
  <si>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</si>
  <si>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</si>
  <si>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</si>
  <si>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</si>
  <si>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</si>
  <si>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</si>
  <si>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</si>
  <si>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</si>
  <si>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</si>
  <si>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</si>
  <si>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</si>
  <si>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</si>
  <si>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</si>
  <si>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</si>
  <si>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VER ANEXO</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</si>
  <si>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</si>
  <si>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</si>
  <si>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</si>
  <si>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</si>
  <si>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</si>
  <si>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t>
    </r>
    <r>
      <rPr>
        <sz val="13"/>
        <color theme="1"/>
        <rFont val="Arial"/>
        <family val="2"/>
      </rPr>
      <t xml:space="preserve">
Durante el período de enero a marzo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</si>
  <si>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</si>
  <si>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</si>
  <si>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</si>
  <si>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r>
      <rPr>
        <b/>
        <sz val="13"/>
        <color theme="1"/>
        <rFont val="Arial"/>
        <family val="2"/>
      </rPr>
      <t>11</t>
    </r>
    <r>
      <rPr>
        <sz val="13"/>
        <color theme="1"/>
        <rFont val="Arial"/>
        <family val="2"/>
      </rPr>
      <t xml:space="preserve">
UE-101
Durante el período de enero a marzo del año 2023, en el programa denominado "SERVICIOS REGISTRALES", corresponde una ejecución por un monto de Q.4,101,031.86,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</si>
  <si>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Ministra</t>
  </si>
  <si>
    <t xml:space="preserve">M.Sc. Oliver Jonathan Avalos Lam
</t>
  </si>
  <si>
    <t>000 personas
005 personas
000 personas</t>
  </si>
  <si>
    <t>016 personas</t>
  </si>
  <si>
    <t>ACTUALIZADO AL 31 DE AGOSTO DEL 2023</t>
  </si>
  <si>
    <t>Rodolfo Estuardo De León Rodas</t>
  </si>
  <si>
    <t>690 personas</t>
  </si>
  <si>
    <t>PRINCIPALES AVANCES O LOGROS
AL _____31_____ DE ____agosto_______ DE 2023</t>
  </si>
  <si>
    <t xml:space="preserve">US$ 394.60 millones el monto de atracción de inversiones al mes de agosto  de 2023 </t>
  </si>
  <si>
    <t xml:space="preserve">Monto recuperado a los consumidores y usuarios por Q. 14,557,190.17  </t>
  </si>
  <si>
    <t>Entrega de 151 distintivos Sello Blanco, de los cuales pertenecen al sector de agroindustria, de manufactura diversa, sector de bebidas y sector cosmético e higiene.</t>
  </si>
  <si>
    <t>165,050 Personas individuales y jurídicas beneficiadas con patentes de inscripción de sociedades nacionales, comerciante individual, empresas mercantiles, registro de garantías mobiliarias, prestadores de servicios de certificación e inscripción en el mercado de valores.</t>
  </si>
  <si>
    <t>5,858 Personas beneficiadas con becas de aprendizaje de idioma inglés para empleo y enfermería y 667 Jóvenes capacitados y certificados en formación profesional de emprendimiento e innovación de MIPYMES en crecimiento, con énfasis en mujeres y discapacitados.</t>
  </si>
  <si>
    <t xml:space="preserve">Se otorgaron 999 préstamos a empresarios propietarios de microempresas, pequeñas y medianas empresas, al mes de agosto de 2023 por un monto total de Q. 94, 290,308.38, lo cual genera impacto en el mantenimiento del empleo.
De los 999 préstamos otorgados al mes de agosto de 2023, 948 corresponden a préstamos a Microempresas por un monto de Q. 76,782,140.38 contribuyendo a la meta de la Política General de Gobierno 2020-2024, Meta "Para el año 2023 se ha incrementado el monto de los créditos para emprendimientos de familias pobres a Q.200,000,000.00.
</t>
  </si>
  <si>
    <t>46,315 Eventos de supervisión a proveedores para el cumplimiento de sus obligaciones.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</si>
</sst>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46">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3" fillId="4" borderId="13" xfId="0" applyFont="1" applyFill="1" applyBorder="1" applyAlignment="1">
      <alignment horizontal="center" vertical="center"/>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7" fontId="2" fillId="0" borderId="1" xfId="1"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4" xfId="0" applyFont="1" applyBorder="1" applyAlignment="1">
      <alignment horizontal="left" vertical="center" wrapText="1"/>
    </xf>
    <xf numFmtId="0" fontId="2" fillId="0" borderId="38" xfId="0" applyFont="1" applyBorder="1" applyAlignment="1">
      <alignment horizontal="left" vertical="center" wrapText="1"/>
    </xf>
    <xf numFmtId="7" fontId="2" fillId="0" borderId="38" xfId="1" applyNumberFormat="1" applyFont="1" applyBorder="1" applyAlignment="1">
      <alignment horizontal="center" vertical="center"/>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3" borderId="6"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D8A7FFA-DE52-4AEA-92FC-D1D4B3E21689}" type="VALUE">
                      <a:rPr lang="en-US" sz="900"/>
                      <a:pPr>
                        <a:defRPr sz="900" b="0" i="0" u="none" strike="noStrike" kern="1200" baseline="0">
                          <a:solidFill>
                            <a:schemeClr val="tx1">
                              <a:lumMod val="75000"/>
                              <a:lumOff val="25000"/>
                            </a:schemeClr>
                          </a:solidFill>
                          <a:latin typeface="+mn-lt"/>
                          <a:ea typeface="+mn-ea"/>
                          <a:cs typeface="+mn-cs"/>
                        </a:defRPr>
                      </a:pPr>
                      <a:t>[VALOR]</a:t>
                    </a:fld>
                    <a:r>
                      <a:rPr lang="en-US" sz="900"/>
                      <a:t/>
                    </a:r>
                    <a:br>
                      <a:rPr lang="en-US" sz="900"/>
                    </a:br>
                    <a:fld id="{1C5B23B2-7162-4B80-A9E8-A5A16CBDC1F8}" type="CATEGORYNAME">
                      <a:rPr lang="en-US" sz="900"/>
                      <a:pPr>
                        <a:defRPr sz="900" b="0" i="0" u="none" strike="noStrike" kern="1200" baseline="0">
                          <a:solidFill>
                            <a:schemeClr val="tx1">
                              <a:lumMod val="75000"/>
                              <a:lumOff val="25000"/>
                            </a:schemeClr>
                          </a:solidFill>
                          <a:latin typeface="+mn-lt"/>
                          <a:ea typeface="+mn-ea"/>
                          <a:cs typeface="+mn-cs"/>
                        </a:defRPr>
                      </a:pPr>
                      <a:t>[NOMBRE DE CATEGORÍA]</a:t>
                    </a:fld>
                    <a:endParaRPr lang="en-US" sz="9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a:lstStyle/>
                  <a:p>
                    <a:fld id="{12C438FD-62FF-4644-A6B2-A532F7EC1A77}" type="VALUE">
                      <a:rPr lang="en-US" sz="900"/>
                      <a:pPr/>
                      <a:t>[VALOR]</a:t>
                    </a:fld>
                    <a:r>
                      <a:rPr lang="en-US" sz="900"/>
                      <a:t> </a:t>
                    </a:r>
                  </a:p>
                  <a:p>
                    <a:fld id="{A69968F2-94F4-474F-8704-50D53039107D}" type="CATEGORYNAME">
                      <a:rPr lang="en-US" sz="900"/>
                      <a:pPr/>
                      <a:t>[NOMBRE DE CATEGORÍA]</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29FB6D2-6481-406C-8E24-FE9F9136CEF4}" type="VALUE">
                      <a:rPr lang="en-US" sz="900"/>
                      <a:pPr>
                        <a:defRPr sz="900" b="0" i="0" u="none" strike="noStrike" kern="1200" baseline="0">
                          <a:solidFill>
                            <a:schemeClr val="tx1">
                              <a:lumMod val="75000"/>
                              <a:lumOff val="25000"/>
                            </a:schemeClr>
                          </a:solidFill>
                          <a:latin typeface="+mn-lt"/>
                          <a:ea typeface="+mn-ea"/>
                          <a:cs typeface="+mn-cs"/>
                        </a:defRPr>
                      </a:pPr>
                      <a:t>[VALOR]</a:t>
                    </a:fld>
                    <a:endParaRPr lang="en-US" sz="900"/>
                  </a:p>
                  <a:p>
                    <a:pPr>
                      <a:defRPr sz="900" b="0" i="0" u="none" strike="noStrike" kern="1200" baseline="0">
                        <a:solidFill>
                          <a:schemeClr val="tx1">
                            <a:lumMod val="75000"/>
                            <a:lumOff val="25000"/>
                          </a:schemeClr>
                        </a:solidFill>
                        <a:latin typeface="+mn-lt"/>
                        <a:ea typeface="+mn-ea"/>
                        <a:cs typeface="+mn-cs"/>
                      </a:defRPr>
                    </a:pPr>
                    <a:fld id="{11B67D9D-0B42-41C9-B7EF-C7CDB957ACD6}" type="CATEGORYNAME">
                      <a:rPr lang="en-US" sz="900"/>
                      <a:pPr>
                        <a:defRPr sz="9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258828909.38</c:v>
                </c:pt>
                <c:pt idx="2" formatCode="0.0%">
                  <c:v>0.55736587579059349</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464378823</c:v>
                </c:pt>
                <c:pt idx="1" formatCode="&quot;Q&quot;#,##0.00_);\(&quot;Q&quot;#,##0.00\)">
                  <c:v>258828909.38</c:v>
                </c:pt>
                <c:pt idx="2" formatCode="0.0%">
                  <c:v>0.55736587579059349</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bin"/></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67236</xdr:colOff>
      <xdr:row>15</xdr:row>
      <xdr:rowOff>67236</xdr:rowOff>
    </xdr:from>
    <xdr:to>
      <xdr:col>5</xdr:col>
      <xdr:colOff>1355913</xdr:colOff>
      <xdr:row>19</xdr:row>
      <xdr:rowOff>302559</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90487</xdr:rowOff>
    </xdr:from>
    <xdr:to>
      <xdr:col>2</xdr:col>
      <xdr:colOff>152399</xdr:colOff>
      <xdr:row>19</xdr:row>
      <xdr:rowOff>47625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74543</xdr:colOff>
      <xdr:row>0</xdr:row>
      <xdr:rowOff>0</xdr:rowOff>
    </xdr:from>
    <xdr:to>
      <xdr:col>19</xdr:col>
      <xdr:colOff>552297</xdr:colOff>
      <xdr:row>21</xdr:row>
      <xdr:rowOff>67243</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1598543" y="0"/>
          <a:ext cx="13746493" cy="40677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37820</xdr:rowOff>
    </xdr:from>
    <xdr:to>
      <xdr:col>19</xdr:col>
      <xdr:colOff>564099</xdr:colOff>
      <xdr:row>32</xdr:row>
      <xdr:rowOff>112058</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609320"/>
          <a:ext cx="15456717" cy="55987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0</xdr:colOff>
      <xdr:row>16</xdr:row>
      <xdr:rowOff>0</xdr:rowOff>
    </xdr:from>
    <xdr:to>
      <xdr:col>26</xdr:col>
      <xdr:colOff>190500</xdr:colOff>
      <xdr:row>21</xdr:row>
      <xdr:rowOff>0</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9655118" y="3048000"/>
          <a:ext cx="952500" cy="952500"/>
        </a:xfrm>
        <a:prstGeom prst="rect">
          <a:avLst/>
        </a:prstGeom>
      </xdr:spPr>
    </xdr:pic>
    <xdr:clientData/>
  </xdr:twoCellAnchor>
  <xdr:twoCellAnchor editAs="oneCell">
    <xdr:from>
      <xdr:col>0</xdr:col>
      <xdr:colOff>44824</xdr:colOff>
      <xdr:row>0</xdr:row>
      <xdr:rowOff>0</xdr:rowOff>
    </xdr:from>
    <xdr:to>
      <xdr:col>16</xdr:col>
      <xdr:colOff>336177</xdr:colOff>
      <xdr:row>18</xdr:row>
      <xdr:rowOff>28161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44824" y="0"/>
          <a:ext cx="13088471" cy="3457161"/>
        </a:xfrm>
        <a:prstGeom prst="rect">
          <a:avLst/>
        </a:prstGeom>
      </xdr:spPr>
    </xdr:pic>
    <xdr:clientData/>
  </xdr:twoCellAnchor>
  <xdr:twoCellAnchor editAs="oneCell">
    <xdr:from>
      <xdr:col>0</xdr:col>
      <xdr:colOff>0</xdr:colOff>
      <xdr:row>20</xdr:row>
      <xdr:rowOff>22412</xdr:rowOff>
    </xdr:from>
    <xdr:to>
      <xdr:col>17</xdr:col>
      <xdr:colOff>273112</xdr:colOff>
      <xdr:row>40</xdr:row>
      <xdr:rowOff>108681</xdr:rowOff>
    </xdr:to>
    <xdr:pic>
      <xdr:nvPicPr>
        <xdr:cNvPr id="5" name="Imagen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a:stretch>
          <a:fillRect/>
        </a:stretch>
      </xdr:blipFill>
      <xdr:spPr>
        <a:xfrm>
          <a:off x="0" y="3832412"/>
          <a:ext cx="13832230" cy="38962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12</xdr:col>
      <xdr:colOff>561976</xdr:colOff>
      <xdr:row>16</xdr:row>
      <xdr:rowOff>140495</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 y="0"/>
          <a:ext cx="12420600" cy="3188495"/>
        </a:xfrm>
        <a:prstGeom prst="rect">
          <a:avLst/>
        </a:prstGeom>
      </xdr:spPr>
    </xdr:pic>
    <xdr:clientData/>
  </xdr:twoCellAnchor>
  <xdr:twoCellAnchor editAs="oneCell">
    <xdr:from>
      <xdr:col>0</xdr:col>
      <xdr:colOff>0</xdr:colOff>
      <xdr:row>15</xdr:row>
      <xdr:rowOff>85725</xdr:rowOff>
    </xdr:from>
    <xdr:to>
      <xdr:col>14</xdr:col>
      <xdr:colOff>430553</xdr:colOff>
      <xdr:row>35</xdr:row>
      <xdr:rowOff>171994</xdr:rowOff>
    </xdr:to>
    <xdr:pic>
      <xdr:nvPicPr>
        <xdr:cNvPr id="5" name="Imagen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0" y="2943225"/>
          <a:ext cx="13813178" cy="38962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2675</xdr:colOff>
      <xdr:row>25</xdr:row>
      <xdr:rowOff>142875</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2194675" cy="4914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1"/>
  <sheetViews>
    <sheetView tabSelected="1" topLeftCell="A24" zoomScale="85" zoomScaleNormal="85" workbookViewId="0">
      <selection activeCell="K29" sqref="K29:O29"/>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7" width="11.42578125" style="1"/>
    <col min="18" max="18" width="13.140625" style="1" bestFit="1" customWidth="1"/>
    <col min="19" max="16384" width="11.42578125" style="1"/>
  </cols>
  <sheetData>
    <row r="2" spans="2:18" ht="26.25" x14ac:dyDescent="0.4">
      <c r="B2" s="72" t="s">
        <v>18</v>
      </c>
      <c r="C2" s="72"/>
      <c r="D2" s="72"/>
      <c r="E2" s="72"/>
      <c r="F2" s="72"/>
      <c r="G2" s="72"/>
      <c r="H2" s="72"/>
      <c r="I2" s="72"/>
      <c r="J2" s="72"/>
      <c r="K2" s="72"/>
      <c r="L2" s="72"/>
      <c r="M2" s="72"/>
      <c r="N2" s="72"/>
      <c r="O2" s="72"/>
    </row>
    <row r="3" spans="2:18" ht="18" x14ac:dyDescent="0.25">
      <c r="B3" s="73" t="s">
        <v>79</v>
      </c>
      <c r="C3" s="74"/>
      <c r="D3" s="74"/>
      <c r="E3" s="74"/>
      <c r="F3" s="74"/>
      <c r="G3" s="74"/>
      <c r="H3" s="74"/>
      <c r="I3" s="74"/>
      <c r="J3" s="74"/>
      <c r="K3" s="74"/>
      <c r="L3" s="74"/>
      <c r="M3" s="74"/>
      <c r="N3" s="74"/>
      <c r="O3" s="74"/>
    </row>
    <row r="4" spans="2:18" ht="23.25" x14ac:dyDescent="0.35">
      <c r="B4" s="75" t="s">
        <v>33</v>
      </c>
      <c r="C4" s="75"/>
      <c r="D4" s="75"/>
      <c r="E4" s="75"/>
      <c r="F4" s="75"/>
      <c r="G4" s="75"/>
      <c r="H4" s="75"/>
      <c r="I4" s="75"/>
      <c r="J4" s="75"/>
      <c r="K4" s="75"/>
      <c r="L4" s="75"/>
      <c r="M4" s="75"/>
      <c r="N4" s="75"/>
      <c r="O4" s="75"/>
    </row>
    <row r="5" spans="2:18" ht="12.75" customHeight="1" x14ac:dyDescent="0.25">
      <c r="B5" s="15"/>
      <c r="C5" s="2"/>
      <c r="D5" s="2"/>
      <c r="E5" s="2"/>
      <c r="F5" s="2"/>
      <c r="G5" s="2"/>
      <c r="H5" s="2"/>
      <c r="I5" s="2"/>
      <c r="J5" s="10"/>
      <c r="K5" s="10"/>
      <c r="L5" s="10"/>
      <c r="M5" s="10"/>
      <c r="N5" s="10"/>
      <c r="O5" s="16" t="s">
        <v>7</v>
      </c>
    </row>
    <row r="6" spans="2:18" ht="15.75" thickBot="1" x14ac:dyDescent="0.3">
      <c r="B6" s="2"/>
      <c r="C6" s="2"/>
      <c r="D6" s="2"/>
      <c r="E6" s="2"/>
      <c r="F6" s="2"/>
      <c r="G6" s="2"/>
      <c r="H6" s="2"/>
      <c r="I6" s="2"/>
      <c r="J6" s="10"/>
      <c r="K6" s="10"/>
      <c r="L6" s="10"/>
      <c r="M6" s="10"/>
      <c r="N6" s="10"/>
      <c r="O6" s="10"/>
    </row>
    <row r="7" spans="2:18" ht="37.5" customHeight="1" x14ac:dyDescent="0.25">
      <c r="B7" s="80" t="s">
        <v>1</v>
      </c>
      <c r="C7" s="81"/>
      <c r="D7" s="2"/>
      <c r="E7" s="80" t="s">
        <v>20</v>
      </c>
      <c r="F7" s="81"/>
      <c r="G7" s="2"/>
      <c r="H7" s="55" t="s">
        <v>16</v>
      </c>
      <c r="I7" s="81"/>
      <c r="K7" s="76" t="s">
        <v>17</v>
      </c>
      <c r="L7" s="77"/>
      <c r="N7" s="55" t="s">
        <v>2</v>
      </c>
      <c r="O7" s="58"/>
    </row>
    <row r="8" spans="2:18" ht="29.25" customHeight="1" x14ac:dyDescent="0.25">
      <c r="B8" s="78" t="s">
        <v>75</v>
      </c>
      <c r="C8" s="85" t="s">
        <v>35</v>
      </c>
      <c r="D8" s="2"/>
      <c r="E8" s="78" t="s">
        <v>11</v>
      </c>
      <c r="F8" s="82">
        <f>+Hoja2!$B$2</f>
        <v>464378823</v>
      </c>
      <c r="G8" s="2"/>
      <c r="H8" s="11" t="s">
        <v>40</v>
      </c>
      <c r="I8" s="21">
        <f>+'EJECUCIÓN GRP DE GASTO '!L34</f>
        <v>96701249.409999996</v>
      </c>
      <c r="K8" s="11" t="s">
        <v>47</v>
      </c>
      <c r="L8" s="39">
        <f>+GEO!J19</f>
        <v>246744375.84999999</v>
      </c>
      <c r="N8" s="53" t="s">
        <v>13</v>
      </c>
      <c r="O8" s="70">
        <v>70462264.150000006</v>
      </c>
      <c r="P8" s="3"/>
      <c r="Q8" s="18"/>
    </row>
    <row r="9" spans="2:18" ht="29.25" customHeight="1" x14ac:dyDescent="0.25">
      <c r="B9" s="67"/>
      <c r="C9" s="87"/>
      <c r="D9" s="2"/>
      <c r="E9" s="67"/>
      <c r="F9" s="84"/>
      <c r="G9" s="2"/>
      <c r="H9" s="11" t="s">
        <v>41</v>
      </c>
      <c r="I9" s="21">
        <f>+'EJECUCIÓN GRP DE GASTO '!L35</f>
        <v>44532417.350000001</v>
      </c>
      <c r="K9" s="11" t="s">
        <v>48</v>
      </c>
      <c r="L9" s="39">
        <f>+GEO!J20</f>
        <v>12084533.529999999</v>
      </c>
      <c r="N9" s="53"/>
      <c r="O9" s="70"/>
    </row>
    <row r="10" spans="2:18" ht="29.25" customHeight="1" x14ac:dyDescent="0.25">
      <c r="B10" s="78" t="s">
        <v>34</v>
      </c>
      <c r="C10" s="85" t="s">
        <v>76</v>
      </c>
      <c r="D10" s="2"/>
      <c r="E10" s="78" t="s">
        <v>5</v>
      </c>
      <c r="F10" s="82">
        <f>+Hoja2!$B$4</f>
        <v>258828909.38</v>
      </c>
      <c r="G10" s="2"/>
      <c r="H10" s="11" t="s">
        <v>42</v>
      </c>
      <c r="I10" s="21">
        <f>+'EJECUCIÓN GRP DE GASTO '!L36</f>
        <v>7421249.0599999996</v>
      </c>
      <c r="K10" s="11" t="s">
        <v>27</v>
      </c>
      <c r="L10" s="13" t="s">
        <v>24</v>
      </c>
      <c r="N10" s="53" t="s">
        <v>14</v>
      </c>
      <c r="O10" s="70">
        <v>10037460.130000001</v>
      </c>
      <c r="Q10" s="49"/>
      <c r="R10" s="50"/>
    </row>
    <row r="11" spans="2:18" ht="29.25" customHeight="1" x14ac:dyDescent="0.25">
      <c r="B11" s="79"/>
      <c r="C11" s="86"/>
      <c r="D11" s="2"/>
      <c r="E11" s="79"/>
      <c r="F11" s="83"/>
      <c r="G11" s="2"/>
      <c r="H11" s="23" t="s">
        <v>43</v>
      </c>
      <c r="I11" s="21">
        <f>+'EJECUCIÓN GRP DE GASTO '!L37</f>
        <v>4999005.45</v>
      </c>
      <c r="K11" s="11" t="s">
        <v>27</v>
      </c>
      <c r="L11" s="13" t="s">
        <v>24</v>
      </c>
      <c r="N11" s="53"/>
      <c r="O11" s="70"/>
      <c r="Q11" s="49"/>
      <c r="R11" s="50"/>
    </row>
    <row r="12" spans="2:18" ht="29.25" customHeight="1" x14ac:dyDescent="0.25">
      <c r="B12" s="79"/>
      <c r="C12" s="86"/>
      <c r="D12" s="2"/>
      <c r="E12" s="79"/>
      <c r="F12" s="83"/>
      <c r="G12" s="2"/>
      <c r="H12" s="11" t="s">
        <v>44</v>
      </c>
      <c r="I12" s="21">
        <f>+'EJECUCIÓN GRP DE GASTO '!L38</f>
        <v>103199975.84999999</v>
      </c>
      <c r="K12" s="11"/>
      <c r="L12" s="13"/>
      <c r="N12" s="53"/>
      <c r="O12" s="70"/>
      <c r="Q12" s="49"/>
      <c r="R12" s="50"/>
    </row>
    <row r="13" spans="2:18" ht="29.25" customHeight="1" thickBot="1" x14ac:dyDescent="0.3">
      <c r="B13" s="67"/>
      <c r="C13" s="87"/>
      <c r="D13" s="2"/>
      <c r="E13" s="67"/>
      <c r="F13" s="84"/>
      <c r="G13" s="2"/>
      <c r="H13" s="29" t="s">
        <v>45</v>
      </c>
      <c r="I13" s="21">
        <f>+'EJECUCIÓN GRP DE GASTO '!L39</f>
        <v>1975012.26</v>
      </c>
      <c r="K13" s="11" t="s">
        <v>28</v>
      </c>
      <c r="L13" s="13" t="s">
        <v>24</v>
      </c>
      <c r="N13" s="53"/>
      <c r="O13" s="70"/>
      <c r="Q13" s="49"/>
      <c r="R13" s="51"/>
    </row>
    <row r="14" spans="2:18" ht="9" customHeight="1" thickBot="1" x14ac:dyDescent="0.3">
      <c r="B14" s="78" t="s">
        <v>36</v>
      </c>
      <c r="C14" s="85"/>
      <c r="D14" s="2"/>
      <c r="E14" s="78" t="s">
        <v>12</v>
      </c>
      <c r="F14" s="103">
        <f>+Hoja2!$B$6</f>
        <v>0.55736587579059349</v>
      </c>
      <c r="G14" s="2"/>
      <c r="H14" s="4"/>
      <c r="I14" s="17"/>
      <c r="K14" s="95"/>
      <c r="L14" s="96"/>
      <c r="N14" s="53" t="s">
        <v>15</v>
      </c>
      <c r="O14" s="71">
        <f>+O10/O8</f>
        <v>0.14245156966049607</v>
      </c>
    </row>
    <row r="15" spans="2:18" ht="39" customHeight="1" x14ac:dyDescent="0.25">
      <c r="B15" s="67"/>
      <c r="C15" s="87"/>
      <c r="D15" s="2"/>
      <c r="E15" s="67"/>
      <c r="F15" s="104"/>
      <c r="G15" s="2"/>
      <c r="H15" s="106" t="s">
        <v>21</v>
      </c>
      <c r="I15" s="107"/>
      <c r="K15" s="95"/>
      <c r="L15" s="96"/>
      <c r="N15" s="53"/>
      <c r="O15" s="71"/>
    </row>
    <row r="16" spans="2:18" ht="16.5" customHeight="1" x14ac:dyDescent="0.25">
      <c r="B16" s="78" t="s">
        <v>37</v>
      </c>
      <c r="C16" s="85" t="s">
        <v>80</v>
      </c>
      <c r="D16" s="2"/>
      <c r="E16" s="4"/>
      <c r="F16" s="5"/>
      <c r="G16" s="2"/>
      <c r="H16" s="53" t="s">
        <v>46</v>
      </c>
      <c r="I16" s="99">
        <f>+F8</f>
        <v>464378823</v>
      </c>
      <c r="K16" s="95"/>
      <c r="L16" s="96"/>
      <c r="N16" s="8"/>
      <c r="O16" s="7"/>
    </row>
    <row r="17" spans="2:15" ht="41.25" customHeight="1" x14ac:dyDescent="0.25">
      <c r="B17" s="67"/>
      <c r="C17" s="87"/>
      <c r="D17" s="2"/>
      <c r="E17" s="6"/>
      <c r="F17" s="7"/>
      <c r="G17" s="2"/>
      <c r="H17" s="53"/>
      <c r="I17" s="105"/>
      <c r="K17" s="95"/>
      <c r="L17" s="96"/>
      <c r="N17" s="11" t="s">
        <v>32</v>
      </c>
      <c r="O17" s="46">
        <v>366</v>
      </c>
    </row>
    <row r="18" spans="2:15" ht="54" customHeight="1" x14ac:dyDescent="0.25">
      <c r="B18" s="12" t="s">
        <v>51</v>
      </c>
      <c r="C18" s="28" t="s">
        <v>38</v>
      </c>
      <c r="D18" s="2"/>
      <c r="E18" s="6"/>
      <c r="F18" s="7"/>
      <c r="G18" s="2"/>
      <c r="H18" s="11" t="s">
        <v>25</v>
      </c>
      <c r="I18" s="13" t="s">
        <v>24</v>
      </c>
      <c r="K18" s="95"/>
      <c r="L18" s="96"/>
      <c r="N18" s="11" t="s">
        <v>31</v>
      </c>
      <c r="O18" s="46" t="s">
        <v>77</v>
      </c>
    </row>
    <row r="19" spans="2:15" ht="33" customHeight="1" x14ac:dyDescent="0.25">
      <c r="B19" s="88" t="s">
        <v>39</v>
      </c>
      <c r="C19" s="89" t="s">
        <v>50</v>
      </c>
      <c r="D19" s="2"/>
      <c r="E19" s="91"/>
      <c r="F19" s="92"/>
      <c r="G19" s="2"/>
      <c r="H19" s="101" t="s">
        <v>26</v>
      </c>
      <c r="I19" s="99" t="s">
        <v>24</v>
      </c>
      <c r="K19" s="95"/>
      <c r="L19" s="96"/>
      <c r="N19" s="22" t="s">
        <v>23</v>
      </c>
      <c r="O19" s="46" t="s">
        <v>81</v>
      </c>
    </row>
    <row r="20" spans="2:15" ht="33.75" customHeight="1" thickBot="1" x14ac:dyDescent="0.3">
      <c r="B20" s="52"/>
      <c r="C20" s="90"/>
      <c r="D20" s="2"/>
      <c r="E20" s="93"/>
      <c r="F20" s="94"/>
      <c r="G20" s="2"/>
      <c r="H20" s="102"/>
      <c r="I20" s="100"/>
      <c r="K20" s="97"/>
      <c r="L20" s="98"/>
      <c r="N20" s="9" t="s">
        <v>22</v>
      </c>
      <c r="O20" s="47" t="s">
        <v>78</v>
      </c>
    </row>
    <row r="21" spans="2:15" ht="23.25" customHeight="1" thickBot="1" x14ac:dyDescent="0.3">
      <c r="B21" s="2"/>
      <c r="C21" s="2"/>
      <c r="D21" s="2"/>
      <c r="E21" s="2"/>
      <c r="F21" s="2"/>
      <c r="G21" s="2"/>
      <c r="H21" s="2"/>
      <c r="I21" s="2"/>
    </row>
    <row r="22" spans="2:15" ht="35.25" customHeight="1" thickBot="1" x14ac:dyDescent="0.3">
      <c r="B22" s="2"/>
      <c r="C22" s="2"/>
      <c r="D22" s="65" t="s">
        <v>4</v>
      </c>
      <c r="E22" s="66"/>
      <c r="F22" s="65" t="s">
        <v>3</v>
      </c>
      <c r="G22" s="66"/>
      <c r="H22" s="44" t="s">
        <v>5</v>
      </c>
      <c r="I22" s="45" t="s">
        <v>6</v>
      </c>
      <c r="K22" s="55" t="s">
        <v>82</v>
      </c>
      <c r="L22" s="56"/>
      <c r="M22" s="56"/>
      <c r="N22" s="57"/>
      <c r="O22" s="58"/>
    </row>
    <row r="23" spans="2:15" ht="51.75" customHeight="1" x14ac:dyDescent="0.25">
      <c r="B23" s="59" t="s">
        <v>67</v>
      </c>
      <c r="C23" s="24" t="s">
        <v>30</v>
      </c>
      <c r="D23" s="67" t="s">
        <v>49</v>
      </c>
      <c r="E23" s="68"/>
      <c r="F23" s="69">
        <f>+PROGRAMA!D27</f>
        <v>69561667</v>
      </c>
      <c r="G23" s="69"/>
      <c r="H23" s="42">
        <f>+PROGRAMA!F27</f>
        <v>33560011.539999999</v>
      </c>
      <c r="I23" s="43">
        <f>+H23/F23</f>
        <v>0.4824497886170554</v>
      </c>
      <c r="K23" s="143" t="s">
        <v>83</v>
      </c>
      <c r="L23" s="144"/>
      <c r="M23" s="144"/>
      <c r="N23" s="144"/>
      <c r="O23" s="145"/>
    </row>
    <row r="24" spans="2:15" ht="51.75" customHeight="1" x14ac:dyDescent="0.25">
      <c r="B24" s="60"/>
      <c r="C24" s="14" t="s">
        <v>54</v>
      </c>
      <c r="D24" s="53" t="s">
        <v>52</v>
      </c>
      <c r="E24" s="54"/>
      <c r="F24" s="62">
        <f>+PROGRAMA!D28</f>
        <v>74868662</v>
      </c>
      <c r="G24" s="62"/>
      <c r="H24" s="19">
        <f>+PROGRAMA!F28</f>
        <v>39711316.359999999</v>
      </c>
      <c r="I24" s="31">
        <f t="shared" ref="I24:I29" si="0">+H24/F24</f>
        <v>0.53041306334551563</v>
      </c>
      <c r="K24" s="143" t="s">
        <v>84</v>
      </c>
      <c r="L24" s="144"/>
      <c r="M24" s="144"/>
      <c r="N24" s="144"/>
      <c r="O24" s="145"/>
    </row>
    <row r="25" spans="2:15" ht="51.75" customHeight="1" x14ac:dyDescent="0.25">
      <c r="B25" s="60"/>
      <c r="C25" s="14" t="s">
        <v>55</v>
      </c>
      <c r="D25" s="53" t="s">
        <v>53</v>
      </c>
      <c r="E25" s="54"/>
      <c r="F25" s="62">
        <f>+PROGRAMA!D29</f>
        <v>98591180</v>
      </c>
      <c r="G25" s="62"/>
      <c r="H25" s="19">
        <f>+PROGRAMA!F29</f>
        <v>65662218.289999999</v>
      </c>
      <c r="I25" s="31">
        <f t="shared" si="0"/>
        <v>0.66600499446299355</v>
      </c>
      <c r="K25" s="143" t="s">
        <v>85</v>
      </c>
      <c r="L25" s="144"/>
      <c r="M25" s="144"/>
      <c r="N25" s="144"/>
      <c r="O25" s="145"/>
    </row>
    <row r="26" spans="2:15" ht="51.75" customHeight="1" x14ac:dyDescent="0.25">
      <c r="B26" s="60"/>
      <c r="C26" s="14" t="s">
        <v>56</v>
      </c>
      <c r="D26" s="53" t="s">
        <v>60</v>
      </c>
      <c r="E26" s="54"/>
      <c r="F26" s="62">
        <f>+PROGRAMA!D30</f>
        <v>46975951</v>
      </c>
      <c r="G26" s="62"/>
      <c r="H26" s="19">
        <f>+PROGRAMA!F30</f>
        <v>22048022.879999999</v>
      </c>
      <c r="I26" s="31">
        <f t="shared" si="0"/>
        <v>0.46934702567277453</v>
      </c>
      <c r="K26" s="143" t="s">
        <v>86</v>
      </c>
      <c r="L26" s="144"/>
      <c r="M26" s="144"/>
      <c r="N26" s="144"/>
      <c r="O26" s="145"/>
    </row>
    <row r="27" spans="2:15" ht="51.75" customHeight="1" x14ac:dyDescent="0.25">
      <c r="B27" s="60"/>
      <c r="C27" s="14" t="s">
        <v>57</v>
      </c>
      <c r="D27" s="53" t="s">
        <v>61</v>
      </c>
      <c r="E27" s="54"/>
      <c r="F27" s="62">
        <f>+PROGRAMA!D31</f>
        <v>32580835</v>
      </c>
      <c r="G27" s="62"/>
      <c r="H27" s="19">
        <f>+PROGRAMA!F31</f>
        <v>21680389.289999999</v>
      </c>
      <c r="I27" s="31">
        <f t="shared" si="0"/>
        <v>0.66543381377426325</v>
      </c>
      <c r="K27" s="143" t="s">
        <v>87</v>
      </c>
      <c r="L27" s="144"/>
      <c r="M27" s="144"/>
      <c r="N27" s="144"/>
      <c r="O27" s="145"/>
    </row>
    <row r="28" spans="2:15" ht="87.75" customHeight="1" x14ac:dyDescent="0.25">
      <c r="B28" s="60"/>
      <c r="C28" s="14" t="s">
        <v>58</v>
      </c>
      <c r="D28" s="53" t="s">
        <v>62</v>
      </c>
      <c r="E28" s="54"/>
      <c r="F28" s="62">
        <f>+PROGRAMA!D32</f>
        <v>31130344</v>
      </c>
      <c r="G28" s="62"/>
      <c r="H28" s="19">
        <f>+PROGRAMA!F32</f>
        <v>16688000.43</v>
      </c>
      <c r="I28" s="31">
        <f t="shared" si="0"/>
        <v>0.53606861620289192</v>
      </c>
      <c r="K28" s="143" t="s">
        <v>88</v>
      </c>
      <c r="L28" s="144"/>
      <c r="M28" s="144"/>
      <c r="N28" s="144"/>
      <c r="O28" s="145"/>
    </row>
    <row r="29" spans="2:15" ht="51.75" customHeight="1" thickBot="1" x14ac:dyDescent="0.3">
      <c r="B29" s="61"/>
      <c r="C29" s="25" t="s">
        <v>59</v>
      </c>
      <c r="D29" s="63" t="s">
        <v>63</v>
      </c>
      <c r="E29" s="64"/>
      <c r="F29" s="62">
        <f>+PROGRAMA!D33</f>
        <v>110670184</v>
      </c>
      <c r="G29" s="62"/>
      <c r="H29" s="19">
        <f>+PROGRAMA!F33</f>
        <v>59478950.590000004</v>
      </c>
      <c r="I29" s="32">
        <f t="shared" si="0"/>
        <v>0.53744331526547384</v>
      </c>
      <c r="K29" s="143" t="s">
        <v>89</v>
      </c>
      <c r="L29" s="144"/>
      <c r="M29" s="144"/>
      <c r="N29" s="144"/>
      <c r="O29" s="145"/>
    </row>
    <row r="30" spans="2:15" ht="15" customHeight="1" x14ac:dyDescent="0.25">
      <c r="K30" s="48" t="s">
        <v>64</v>
      </c>
      <c r="L30" s="48"/>
      <c r="M30" s="48"/>
      <c r="N30" s="48"/>
      <c r="O30" s="48"/>
    </row>
    <row r="31" spans="2:15" x14ac:dyDescent="0.25">
      <c r="K31" s="20"/>
    </row>
  </sheetData>
  <mergeCells count="65">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 ref="B10:B13"/>
    <mergeCell ref="E7:F7"/>
    <mergeCell ref="B7:C7"/>
    <mergeCell ref="H7:I7"/>
    <mergeCell ref="F10:F13"/>
    <mergeCell ref="E10:E13"/>
    <mergeCell ref="C10:C13"/>
    <mergeCell ref="F8:F9"/>
    <mergeCell ref="E8:E9"/>
    <mergeCell ref="C8:C9"/>
    <mergeCell ref="B8:B9"/>
    <mergeCell ref="B2:O2"/>
    <mergeCell ref="B3:O3"/>
    <mergeCell ref="B4:O4"/>
    <mergeCell ref="K7:L7"/>
    <mergeCell ref="N7:O7"/>
    <mergeCell ref="O8:O9"/>
    <mergeCell ref="N8:N9"/>
    <mergeCell ref="O10:O13"/>
    <mergeCell ref="N10:N13"/>
    <mergeCell ref="O14:O15"/>
    <mergeCell ref="N14:N15"/>
    <mergeCell ref="D22:E22"/>
    <mergeCell ref="F22:G22"/>
    <mergeCell ref="D25:E25"/>
    <mergeCell ref="D24:E24"/>
    <mergeCell ref="D23:E23"/>
    <mergeCell ref="F25:G25"/>
    <mergeCell ref="F24:G24"/>
    <mergeCell ref="F23:G23"/>
    <mergeCell ref="B23:B29"/>
    <mergeCell ref="D28:E28"/>
    <mergeCell ref="F28:G28"/>
    <mergeCell ref="D29:E29"/>
    <mergeCell ref="F29:G29"/>
    <mergeCell ref="D26:E26"/>
    <mergeCell ref="D27:E27"/>
    <mergeCell ref="F26:G26"/>
    <mergeCell ref="F27:G27"/>
    <mergeCell ref="K30:O30"/>
    <mergeCell ref="Q10:Q13"/>
    <mergeCell ref="R10:R13"/>
    <mergeCell ref="K29:O29"/>
    <mergeCell ref="K25:O25"/>
    <mergeCell ref="K28:O28"/>
    <mergeCell ref="K22:O22"/>
    <mergeCell ref="K24:O24"/>
    <mergeCell ref="K23:O23"/>
    <mergeCell ref="K26:O26"/>
    <mergeCell ref="K27:O27"/>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55" zoomScaleNormal="85" zoomScaleSheetLayoutView="55" workbookViewId="0">
      <selection activeCell="A3" sqref="A3:E5"/>
    </sheetView>
  </sheetViews>
  <sheetFormatPr baseColWidth="10" defaultRowHeight="17.25" x14ac:dyDescent="0.3"/>
  <cols>
    <col min="1" max="4" width="11.42578125" style="40"/>
    <col min="5" max="5" width="175" style="40" customWidth="1"/>
    <col min="6" max="13" width="11.42578125" style="40"/>
    <col min="14" max="14" width="11.85546875" style="40" customWidth="1"/>
    <col min="15" max="16384" width="11.42578125" style="40"/>
  </cols>
  <sheetData>
    <row r="1" spans="1:5" x14ac:dyDescent="0.3">
      <c r="A1" s="114" t="s">
        <v>29</v>
      </c>
      <c r="B1" s="115"/>
      <c r="C1" s="115"/>
      <c r="D1" s="116"/>
      <c r="E1" s="117"/>
    </row>
    <row r="2" spans="1:5" ht="90.75" customHeight="1" x14ac:dyDescent="0.3">
      <c r="A2" s="108" t="s">
        <v>70</v>
      </c>
      <c r="B2" s="109"/>
      <c r="C2" s="109"/>
      <c r="D2" s="109"/>
      <c r="E2" s="110"/>
    </row>
    <row r="3" spans="1:5" ht="309.75" customHeight="1" x14ac:dyDescent="0.3">
      <c r="A3" s="127" t="s">
        <v>74</v>
      </c>
      <c r="B3" s="128"/>
      <c r="C3" s="128"/>
      <c r="D3" s="128"/>
      <c r="E3" s="129"/>
    </row>
    <row r="4" spans="1:5" ht="409.5" customHeight="1" x14ac:dyDescent="0.3">
      <c r="A4" s="130"/>
      <c r="B4" s="131"/>
      <c r="C4" s="131"/>
      <c r="D4" s="131"/>
      <c r="E4" s="132"/>
    </row>
    <row r="5" spans="1:5" ht="375" customHeight="1" x14ac:dyDescent="0.3">
      <c r="A5" s="133"/>
      <c r="B5" s="134"/>
      <c r="C5" s="134"/>
      <c r="D5" s="134"/>
      <c r="E5" s="135"/>
    </row>
    <row r="6" spans="1:5" ht="408.75" customHeight="1" x14ac:dyDescent="0.3">
      <c r="A6" s="118" t="s">
        <v>71</v>
      </c>
      <c r="B6" s="119"/>
      <c r="C6" s="119"/>
      <c r="D6" s="119"/>
      <c r="E6" s="120"/>
    </row>
    <row r="7" spans="1:5" ht="409.5" customHeight="1" x14ac:dyDescent="0.3">
      <c r="A7" s="121"/>
      <c r="B7" s="122"/>
      <c r="C7" s="122"/>
      <c r="D7" s="122"/>
      <c r="E7" s="123"/>
    </row>
    <row r="8" spans="1:5" ht="140.25" customHeight="1" x14ac:dyDescent="0.3">
      <c r="A8" s="124"/>
      <c r="B8" s="125"/>
      <c r="C8" s="125"/>
      <c r="D8" s="125"/>
      <c r="E8" s="126"/>
    </row>
    <row r="9" spans="1:5" ht="408" customHeight="1" x14ac:dyDescent="0.3">
      <c r="A9" s="127" t="s">
        <v>69</v>
      </c>
      <c r="B9" s="128"/>
      <c r="C9" s="128"/>
      <c r="D9" s="128"/>
      <c r="E9" s="129"/>
    </row>
    <row r="10" spans="1:5" ht="102.75" customHeight="1" x14ac:dyDescent="0.3">
      <c r="A10" s="130"/>
      <c r="B10" s="131"/>
      <c r="C10" s="131"/>
      <c r="D10" s="131"/>
      <c r="E10" s="132"/>
    </row>
    <row r="11" spans="1:5" ht="408.75" customHeight="1" x14ac:dyDescent="0.3">
      <c r="A11" s="130"/>
      <c r="B11" s="131"/>
      <c r="C11" s="131"/>
      <c r="D11" s="131"/>
      <c r="E11" s="132"/>
    </row>
    <row r="12" spans="1:5" ht="199.5" customHeight="1" x14ac:dyDescent="0.3">
      <c r="A12" s="133"/>
      <c r="B12" s="134"/>
      <c r="C12" s="134"/>
      <c r="D12" s="134"/>
      <c r="E12" s="135"/>
    </row>
    <row r="13" spans="1:5" ht="200.25" hidden="1" customHeight="1" x14ac:dyDescent="0.3">
      <c r="A13" s="127" t="s">
        <v>68</v>
      </c>
      <c r="B13" s="128"/>
      <c r="C13" s="128"/>
      <c r="D13" s="128"/>
      <c r="E13" s="129"/>
    </row>
    <row r="14" spans="1:5" ht="39" customHeight="1" x14ac:dyDescent="0.3">
      <c r="A14" s="130"/>
      <c r="B14" s="131"/>
      <c r="C14" s="131"/>
      <c r="D14" s="131"/>
      <c r="E14" s="132"/>
    </row>
    <row r="15" spans="1:5" ht="319.5" customHeight="1" x14ac:dyDescent="0.3">
      <c r="A15" s="133"/>
      <c r="B15" s="134"/>
      <c r="C15" s="134"/>
      <c r="D15" s="134"/>
      <c r="E15" s="135"/>
    </row>
    <row r="16" spans="1:5" ht="129" customHeight="1" x14ac:dyDescent="0.3">
      <c r="A16" s="108" t="s">
        <v>73</v>
      </c>
      <c r="B16" s="109"/>
      <c r="C16" s="109"/>
      <c r="D16" s="109"/>
      <c r="E16" s="110"/>
    </row>
    <row r="17" spans="1:5" ht="130.5" customHeight="1" thickBot="1" x14ac:dyDescent="0.35">
      <c r="A17" s="111" t="s">
        <v>72</v>
      </c>
      <c r="B17" s="112"/>
      <c r="C17" s="112"/>
      <c r="D17" s="112"/>
      <c r="E17" s="113"/>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E2" sqref="E2"/>
    </sheetView>
  </sheetViews>
  <sheetFormatPr baseColWidth="10" defaultRowHeight="15" x14ac:dyDescent="0.25"/>
  <cols>
    <col min="1" max="1" width="34.42578125" bestFit="1" customWidth="1"/>
    <col min="2" max="2" width="15.140625" bestFit="1" customWidth="1"/>
  </cols>
  <sheetData>
    <row r="2" spans="1:2" x14ac:dyDescent="0.25">
      <c r="A2" s="78" t="s">
        <v>0</v>
      </c>
      <c r="B2" s="136">
        <f>+PROGRAMA!D34</f>
        <v>464378823</v>
      </c>
    </row>
    <row r="3" spans="1:2" x14ac:dyDescent="0.25">
      <c r="A3" s="67"/>
      <c r="B3" s="137"/>
    </row>
    <row r="4" spans="1:2" x14ac:dyDescent="0.25">
      <c r="A4" s="78" t="s">
        <v>9</v>
      </c>
      <c r="B4" s="138">
        <f>+PROGRAMA!F34</f>
        <v>258828909.38</v>
      </c>
    </row>
    <row r="5" spans="1:2" x14ac:dyDescent="0.25">
      <c r="A5" s="67"/>
      <c r="B5" s="139"/>
    </row>
    <row r="6" spans="1:2" x14ac:dyDescent="0.25">
      <c r="A6" s="78" t="s">
        <v>10</v>
      </c>
      <c r="B6" s="140">
        <f>+PROGRAMA!G34</f>
        <v>0.55736587579059349</v>
      </c>
    </row>
    <row r="7" spans="1:2" x14ac:dyDescent="0.25">
      <c r="A7" s="67"/>
      <c r="B7" s="141"/>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6"/>
  <sheetViews>
    <sheetView zoomScale="115" zoomScaleNormal="115" workbookViewId="0">
      <selection activeCell="N27" sqref="N27"/>
    </sheetView>
  </sheetViews>
  <sheetFormatPr baseColWidth="10" defaultRowHeight="15" x14ac:dyDescent="0.25"/>
  <cols>
    <col min="14" max="14" width="16.140625" bestFit="1" customWidth="1"/>
  </cols>
  <sheetData>
    <row r="26" spans="14:14" x14ac:dyDescent="0.25">
      <c r="N26" s="35">
        <v>258828909.38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zoomScale="85" zoomScaleNormal="85" workbookViewId="0">
      <selection activeCell="L40" sqref="L40"/>
    </sheetView>
  </sheetViews>
  <sheetFormatPr baseColWidth="10" defaultRowHeight="15" x14ac:dyDescent="0.25"/>
  <cols>
    <col min="11" max="11" width="11.28515625" bestFit="1" customWidth="1"/>
    <col min="12" max="12" width="17.85546875" bestFit="1" customWidth="1"/>
  </cols>
  <sheetData>
    <row r="34" spans="11:12" ht="51" x14ac:dyDescent="0.25">
      <c r="K34" s="11" t="s">
        <v>40</v>
      </c>
      <c r="L34" s="21">
        <v>96701249.409999996</v>
      </c>
    </row>
    <row r="35" spans="11:12" ht="38.25" x14ac:dyDescent="0.25">
      <c r="K35" s="11" t="s">
        <v>41</v>
      </c>
      <c r="L35" s="21">
        <v>44532417.350000001</v>
      </c>
    </row>
    <row r="36" spans="11:12" ht="51" x14ac:dyDescent="0.25">
      <c r="K36" s="11" t="s">
        <v>42</v>
      </c>
      <c r="L36" s="21">
        <v>7421249.0599999996</v>
      </c>
    </row>
    <row r="37" spans="11:12" ht="51" x14ac:dyDescent="0.25">
      <c r="K37" s="23" t="s">
        <v>43</v>
      </c>
      <c r="L37" s="34">
        <v>4999005.45</v>
      </c>
    </row>
    <row r="38" spans="11:12" ht="51" x14ac:dyDescent="0.25">
      <c r="K38" s="11" t="s">
        <v>44</v>
      </c>
      <c r="L38" s="21">
        <v>103199975.84999999</v>
      </c>
    </row>
    <row r="39" spans="11:12" ht="39" thickBot="1" x14ac:dyDescent="0.3">
      <c r="K39" s="29" t="s">
        <v>45</v>
      </c>
      <c r="L39" s="30">
        <v>1975012.26</v>
      </c>
    </row>
    <row r="40" spans="11:12" x14ac:dyDescent="0.25">
      <c r="L40" s="41">
        <f>SUM(L34:L39)</f>
        <v>258828909.37999997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zoomScale="85" zoomScaleNormal="85" workbookViewId="0">
      <selection activeCell="J21" sqref="J21"/>
    </sheetView>
  </sheetViews>
  <sheetFormatPr baseColWidth="10" defaultRowHeight="15" x14ac:dyDescent="0.25"/>
  <cols>
    <col min="10" max="10" width="20.42578125" customWidth="1"/>
  </cols>
  <sheetData>
    <row r="19" spans="9:10" x14ac:dyDescent="0.25">
      <c r="I19" t="s">
        <v>65</v>
      </c>
      <c r="J19" s="35">
        <v>246744375.84999999</v>
      </c>
    </row>
    <row r="20" spans="9:10" x14ac:dyDescent="0.25">
      <c r="I20" t="s">
        <v>66</v>
      </c>
      <c r="J20" s="35">
        <v>12084533.529999999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5:G40"/>
  <sheetViews>
    <sheetView topLeftCell="A7" zoomScaleNormal="100" workbookViewId="0">
      <selection activeCell="G41" sqref="G41"/>
    </sheetView>
  </sheetViews>
  <sheetFormatPr baseColWidth="10" defaultRowHeight="15" x14ac:dyDescent="0.25"/>
  <cols>
    <col min="6" max="6" width="48.42578125" bestFit="1" customWidth="1"/>
    <col min="7" max="7" width="15.140625" bestFit="1" customWidth="1"/>
  </cols>
  <sheetData>
    <row r="35" spans="6:7" x14ac:dyDescent="0.25">
      <c r="F35" s="53" t="s">
        <v>13</v>
      </c>
      <c r="G35" s="70">
        <v>96701249.409999996</v>
      </c>
    </row>
    <row r="36" spans="6:7" x14ac:dyDescent="0.25">
      <c r="F36" s="53"/>
      <c r="G36" s="70"/>
    </row>
    <row r="37" spans="6:7" x14ac:dyDescent="0.25">
      <c r="F37" s="53" t="s">
        <v>14</v>
      </c>
      <c r="G37" s="70">
        <v>11270614.23</v>
      </c>
    </row>
    <row r="38" spans="6:7" x14ac:dyDescent="0.25">
      <c r="F38" s="53"/>
      <c r="G38" s="70"/>
    </row>
    <row r="39" spans="6:7" x14ac:dyDescent="0.25">
      <c r="F39" s="53"/>
      <c r="G39" s="70"/>
    </row>
    <row r="40" spans="6:7" x14ac:dyDescent="0.25">
      <c r="F40" s="53"/>
      <c r="G40" s="70"/>
    </row>
  </sheetData>
  <mergeCells count="4">
    <mergeCell ref="F35:F36"/>
    <mergeCell ref="G35:G36"/>
    <mergeCell ref="F37:F40"/>
    <mergeCell ref="G37:G4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5:G34"/>
  <sheetViews>
    <sheetView workbookViewId="0">
      <selection activeCell="F34" sqref="F34"/>
    </sheetView>
  </sheetViews>
  <sheetFormatPr baseColWidth="10" defaultRowHeight="15" x14ac:dyDescent="0.25"/>
  <cols>
    <col min="2" max="2" width="8.42578125" customWidth="1"/>
    <col min="3" max="3" width="17" customWidth="1"/>
    <col min="4" max="4" width="15.140625" bestFit="1" customWidth="1"/>
    <col min="6" max="6" width="16.5703125" customWidth="1"/>
  </cols>
  <sheetData>
    <row r="25" spans="3:7" ht="15.75" thickBot="1" x14ac:dyDescent="0.3"/>
    <row r="26" spans="3:7" ht="39" thickBot="1" x14ac:dyDescent="0.3">
      <c r="D26" s="36" t="s">
        <v>3</v>
      </c>
      <c r="E26" s="36"/>
      <c r="F26" s="33" t="s">
        <v>5</v>
      </c>
      <c r="G26" s="26" t="s">
        <v>6</v>
      </c>
    </row>
    <row r="27" spans="3:7" x14ac:dyDescent="0.25">
      <c r="C27" s="24" t="s">
        <v>30</v>
      </c>
      <c r="D27" s="62">
        <v>69561667</v>
      </c>
      <c r="E27" s="62"/>
      <c r="F27" s="19">
        <v>33560011.539999999</v>
      </c>
      <c r="G27" s="31">
        <f>+F27/D27</f>
        <v>0.4824497886170554</v>
      </c>
    </row>
    <row r="28" spans="3:7" x14ac:dyDescent="0.25">
      <c r="C28" s="14" t="s">
        <v>54</v>
      </c>
      <c r="D28" s="62">
        <v>74868662</v>
      </c>
      <c r="E28" s="62"/>
      <c r="F28" s="19">
        <v>39711316.359999999</v>
      </c>
      <c r="G28" s="31">
        <f t="shared" ref="G28:G33" si="0">+F28/D28</f>
        <v>0.53041306334551563</v>
      </c>
    </row>
    <row r="29" spans="3:7" x14ac:dyDescent="0.25">
      <c r="C29" s="14" t="s">
        <v>55</v>
      </c>
      <c r="D29" s="62">
        <v>98591180</v>
      </c>
      <c r="E29" s="62"/>
      <c r="F29" s="19">
        <v>65662218.289999999</v>
      </c>
      <c r="G29" s="31">
        <f t="shared" si="0"/>
        <v>0.66600499446299355</v>
      </c>
    </row>
    <row r="30" spans="3:7" x14ac:dyDescent="0.25">
      <c r="C30" s="14" t="s">
        <v>56</v>
      </c>
      <c r="D30" s="62">
        <v>46975951</v>
      </c>
      <c r="E30" s="62"/>
      <c r="F30" s="19">
        <v>22048022.879999999</v>
      </c>
      <c r="G30" s="31">
        <f t="shared" si="0"/>
        <v>0.46934702567277453</v>
      </c>
    </row>
    <row r="31" spans="3:7" x14ac:dyDescent="0.25">
      <c r="C31" s="14" t="s">
        <v>57</v>
      </c>
      <c r="D31" s="62">
        <v>32580835</v>
      </c>
      <c r="E31" s="62"/>
      <c r="F31" s="19">
        <v>21680389.289999999</v>
      </c>
      <c r="G31" s="31">
        <f t="shared" si="0"/>
        <v>0.66543381377426325</v>
      </c>
    </row>
    <row r="32" spans="3:7" x14ac:dyDescent="0.25">
      <c r="C32" s="14" t="s">
        <v>58</v>
      </c>
      <c r="D32" s="62">
        <v>31130344</v>
      </c>
      <c r="E32" s="62"/>
      <c r="F32" s="19">
        <v>16688000.43</v>
      </c>
      <c r="G32" s="31">
        <f t="shared" si="0"/>
        <v>0.53606861620289192</v>
      </c>
    </row>
    <row r="33" spans="3:7" ht="15.75" thickBot="1" x14ac:dyDescent="0.3">
      <c r="C33" s="25" t="s">
        <v>59</v>
      </c>
      <c r="D33" s="142">
        <v>110670184</v>
      </c>
      <c r="E33" s="142"/>
      <c r="F33" s="27">
        <v>59478950.590000004</v>
      </c>
      <c r="G33" s="31">
        <f t="shared" si="0"/>
        <v>0.53744331526547384</v>
      </c>
    </row>
    <row r="34" spans="3:7" x14ac:dyDescent="0.25">
      <c r="D34" s="37">
        <f>SUM(D27:E33)</f>
        <v>464378823</v>
      </c>
      <c r="F34" s="37">
        <f>SUM(F27:F33)</f>
        <v>258828909.38</v>
      </c>
      <c r="G34" s="38">
        <f>+F34/D34</f>
        <v>0.55736587579059349</v>
      </c>
    </row>
  </sheetData>
  <mergeCells count="7">
    <mergeCell ref="D33:E33"/>
    <mergeCell ref="D27:E27"/>
    <mergeCell ref="D28:E28"/>
    <mergeCell ref="D29:E29"/>
    <mergeCell ref="D30:E30"/>
    <mergeCell ref="D31:E31"/>
    <mergeCell ref="D32:E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 ds:uri="http://schemas.microsoft.com/office/2006/documentManagement/types"/>
    <ds:schemaRef ds:uri="2de3127d-b50e-4c29-b846-9213acea4d89"/>
    <ds:schemaRef ds:uri="efcf9931-6988-4c26-989d-90fd7d9d61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PLANIFICACIÓN</vt:lpstr>
      <vt:lpstr>Hoja3</vt:lpstr>
      <vt:lpstr>Hoja2</vt:lpstr>
      <vt:lpstr>GESTIÓN DE PRESUPUESTO</vt:lpstr>
      <vt:lpstr>EJECUCIÓN GRP DE GASTO </vt:lpstr>
      <vt:lpstr>GEO</vt:lpstr>
      <vt:lpstr>PAGO DE SALARIOS</vt:lpstr>
      <vt:lpstr>PROGRAMA</vt:lpstr>
      <vt:lpstr>PLANIFICACIÓN!Área_de_impresión</vt:lpstr>
      <vt:lpstr>Tablero!Área_de_impresión</vt:lpstr>
      <vt:lpstr>PLANIFICACIÓN!Títulos_a_imprimir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 García</cp:lastModifiedBy>
  <cp:lastPrinted>2023-04-18T16:10:06Z</cp:lastPrinted>
  <dcterms:created xsi:type="dcterms:W3CDTF">2023-02-11T22:01:01Z</dcterms:created>
  <dcterms:modified xsi:type="dcterms:W3CDTF">2023-09-05T15:58:25Z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